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5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_sites\MASTER\SMS\Pages\"/>
    </mc:Choice>
  </mc:AlternateContent>
  <bookViews>
    <workbookView xWindow="120" yWindow="30" windowWidth="8400" windowHeight="2400"/>
  </bookViews>
  <sheets>
    <sheet name="Начало" sheetId="8" r:id="rId1"/>
    <sheet name="Data" sheetId="1" r:id="rId2"/>
    <sheet name="Вариационен анализ" sheetId="4" r:id="rId3"/>
    <sheet name="t-зависими извадки" sheetId="7" r:id="rId4"/>
    <sheet name="t-независими извадки" sheetId="6" r:id="rId5"/>
    <sheet name="Обикновена линейна корелация" sheetId="5" r:id="rId6"/>
  </sheets>
  <externalReferences>
    <externalReference r:id="rId7"/>
  </externalReferences>
  <calcPr calcId="152511"/>
</workbook>
</file>

<file path=xl/calcChain.xml><?xml version="1.0" encoding="utf-8"?>
<calcChain xmlns="http://schemas.openxmlformats.org/spreadsheetml/2006/main">
  <c r="O20" i="6" l="1"/>
  <c r="AK1016" i="7"/>
  <c r="AC1015" i="7" s="1"/>
  <c r="AK1015" i="7"/>
  <c r="AB1014" i="7" s="1"/>
  <c r="AB1015" i="7"/>
  <c r="AK1014" i="7"/>
  <c r="AC1014" i="7"/>
  <c r="AK1013" i="7"/>
  <c r="AB1012" i="7" s="1"/>
  <c r="AC1013" i="7"/>
  <c r="AB1013" i="7"/>
  <c r="AK1012" i="7"/>
  <c r="AC1011" i="7" s="1"/>
  <c r="AC1012" i="7"/>
  <c r="AK1011" i="7"/>
  <c r="AB1011" i="7"/>
  <c r="AK1010" i="7"/>
  <c r="AK1009" i="7"/>
  <c r="AB1008" i="7" s="1"/>
  <c r="AC1009" i="7"/>
  <c r="AB1009" i="7"/>
  <c r="AK1008" i="7"/>
  <c r="AC1007" i="7" s="1"/>
  <c r="AC1008" i="7"/>
  <c r="AK1007" i="7"/>
  <c r="AB1006" i="7" s="1"/>
  <c r="AB1007" i="7"/>
  <c r="AK1006" i="7"/>
  <c r="AC1006" i="7"/>
  <c r="AK1005" i="7"/>
  <c r="AB1004" i="7" s="1"/>
  <c r="AC1005" i="7"/>
  <c r="AB1005" i="7"/>
  <c r="AK1004" i="7"/>
  <c r="AC1003" i="7" s="1"/>
  <c r="AC1004" i="7"/>
  <c r="AK1003" i="7"/>
  <c r="AB1002" i="7" s="1"/>
  <c r="AB1003" i="7"/>
  <c r="AK1002" i="7"/>
  <c r="AK1001" i="7"/>
  <c r="AB1000" i="7" s="1"/>
  <c r="AC1001" i="7"/>
  <c r="AB1001" i="7"/>
  <c r="AK1000" i="7"/>
  <c r="AC999" i="7" s="1"/>
  <c r="AC1000" i="7"/>
  <c r="AK999" i="7"/>
  <c r="AB998" i="7" s="1"/>
  <c r="AB999" i="7"/>
  <c r="AK998" i="7"/>
  <c r="AC998" i="7"/>
  <c r="AK997" i="7"/>
  <c r="AB996" i="7" s="1"/>
  <c r="AC997" i="7"/>
  <c r="AB997" i="7"/>
  <c r="AK996" i="7"/>
  <c r="AC995" i="7" s="1"/>
  <c r="AC996" i="7"/>
  <c r="AK995" i="7"/>
  <c r="AB995" i="7"/>
  <c r="AK994" i="7"/>
  <c r="AB993" i="7" s="1"/>
  <c r="AK993" i="7"/>
  <c r="AC993" i="7"/>
  <c r="AK992" i="7"/>
  <c r="AC991" i="7" s="1"/>
  <c r="AK991" i="7"/>
  <c r="AB990" i="7" s="1"/>
  <c r="AB991" i="7"/>
  <c r="AK990" i="7"/>
  <c r="AB989" i="7" s="1"/>
  <c r="AC990" i="7"/>
  <c r="AK989" i="7"/>
  <c r="AB988" i="7" s="1"/>
  <c r="AC989" i="7"/>
  <c r="AK988" i="7"/>
  <c r="AC987" i="7" s="1"/>
  <c r="AC988" i="7"/>
  <c r="AK987" i="7"/>
  <c r="AB986" i="7" s="1"/>
  <c r="AB987" i="7"/>
  <c r="AK986" i="7"/>
  <c r="AC986" i="7"/>
  <c r="AK985" i="7"/>
  <c r="AB984" i="7" s="1"/>
  <c r="AK984" i="7"/>
  <c r="AK983" i="7"/>
  <c r="AB982" i="7" s="1"/>
  <c r="AK982" i="7"/>
  <c r="AC982" i="7"/>
  <c r="AK981" i="7"/>
  <c r="AB980" i="7" s="1"/>
  <c r="AK980" i="7"/>
  <c r="AK979" i="7"/>
  <c r="AB978" i="7" s="1"/>
  <c r="AK978" i="7"/>
  <c r="AC978" i="7"/>
  <c r="AK977" i="7"/>
  <c r="AK976" i="7"/>
  <c r="AK975" i="7"/>
  <c r="AB974" i="7" s="1"/>
  <c r="AK974" i="7"/>
  <c r="AC974" i="7"/>
  <c r="AK973" i="7"/>
  <c r="AB972" i="7" s="1"/>
  <c r="AK972" i="7"/>
  <c r="AC971" i="7" s="1"/>
  <c r="AK971" i="7"/>
  <c r="AB970" i="7" s="1"/>
  <c r="AK970" i="7"/>
  <c r="AB969" i="7" s="1"/>
  <c r="AC970" i="7"/>
  <c r="AK969" i="7"/>
  <c r="AB968" i="7" s="1"/>
  <c r="AC969" i="7"/>
  <c r="AK968" i="7"/>
  <c r="AC967" i="7" s="1"/>
  <c r="AK967" i="7"/>
  <c r="AB966" i="7" s="1"/>
  <c r="AB967" i="7"/>
  <c r="AK966" i="7"/>
  <c r="AB965" i="7" s="1"/>
  <c r="AC966" i="7"/>
  <c r="AK965" i="7"/>
  <c r="AC965" i="7"/>
  <c r="AK964" i="7"/>
  <c r="AB963" i="7" s="1"/>
  <c r="AK963" i="7"/>
  <c r="AC963" i="7"/>
  <c r="AK962" i="7"/>
  <c r="AB961" i="7" s="1"/>
  <c r="AC962" i="7"/>
  <c r="AB962" i="7"/>
  <c r="AK961" i="7"/>
  <c r="AB960" i="7" s="1"/>
  <c r="AC961" i="7"/>
  <c r="AK960" i="7"/>
  <c r="AK959" i="7"/>
  <c r="AB958" i="7" s="1"/>
  <c r="AC959" i="7"/>
  <c r="AB959" i="7"/>
  <c r="AK958" i="7"/>
  <c r="AB957" i="7" s="1"/>
  <c r="AC958" i="7"/>
  <c r="AK957" i="7"/>
  <c r="AC957" i="7"/>
  <c r="AK956" i="7"/>
  <c r="AK955" i="7"/>
  <c r="AK954" i="7"/>
  <c r="AB953" i="7" s="1"/>
  <c r="AC954" i="7"/>
  <c r="AB954" i="7"/>
  <c r="AK953" i="7"/>
  <c r="AB952" i="7" s="1"/>
  <c r="AC953" i="7"/>
  <c r="AK952" i="7"/>
  <c r="AC951" i="7" s="1"/>
  <c r="AK951" i="7"/>
  <c r="AB950" i="7" s="1"/>
  <c r="AB951" i="7"/>
  <c r="AK950" i="7"/>
  <c r="AB949" i="7" s="1"/>
  <c r="AC950" i="7"/>
  <c r="AK949" i="7"/>
  <c r="AC949" i="7"/>
  <c r="AK948" i="7"/>
  <c r="AB947" i="7" s="1"/>
  <c r="AK947" i="7"/>
  <c r="AC947" i="7"/>
  <c r="AK946" i="7"/>
  <c r="AB945" i="7" s="1"/>
  <c r="AC946" i="7"/>
  <c r="AB946" i="7"/>
  <c r="AK945" i="7"/>
  <c r="AB944" i="7" s="1"/>
  <c r="AC945" i="7"/>
  <c r="AK944" i="7"/>
  <c r="AK943" i="7"/>
  <c r="AB942" i="7" s="1"/>
  <c r="AC943" i="7"/>
  <c r="AB943" i="7"/>
  <c r="AK942" i="7"/>
  <c r="AB941" i="7" s="1"/>
  <c r="AC942" i="7"/>
  <c r="AK941" i="7"/>
  <c r="AC941" i="7"/>
  <c r="AK940" i="7"/>
  <c r="AK939" i="7"/>
  <c r="AK938" i="7"/>
  <c r="AB937" i="7" s="1"/>
  <c r="AC938" i="7"/>
  <c r="AB938" i="7"/>
  <c r="AK937" i="7"/>
  <c r="AB936" i="7" s="1"/>
  <c r="AC937" i="7"/>
  <c r="AK936" i="7"/>
  <c r="AC935" i="7" s="1"/>
  <c r="AK935" i="7"/>
  <c r="AB934" i="7" s="1"/>
  <c r="AB935" i="7"/>
  <c r="AK934" i="7"/>
  <c r="AB933" i="7" s="1"/>
  <c r="AC934" i="7"/>
  <c r="AK933" i="7"/>
  <c r="AC933" i="7"/>
  <c r="AK932" i="7"/>
  <c r="AB931" i="7" s="1"/>
  <c r="AK931" i="7"/>
  <c r="AC931" i="7"/>
  <c r="AK930" i="7"/>
  <c r="AB929" i="7" s="1"/>
  <c r="AC930" i="7"/>
  <c r="AB930" i="7"/>
  <c r="AK929" i="7"/>
  <c r="AB928" i="7" s="1"/>
  <c r="AC929" i="7"/>
  <c r="AK928" i="7"/>
  <c r="AK927" i="7"/>
  <c r="AB926" i="7" s="1"/>
  <c r="AC927" i="7"/>
  <c r="AB927" i="7"/>
  <c r="AK926" i="7"/>
  <c r="AB925" i="7" s="1"/>
  <c r="AC926" i="7"/>
  <c r="AK925" i="7"/>
  <c r="AC925" i="7"/>
  <c r="AK924" i="7"/>
  <c r="AK923" i="7"/>
  <c r="AK922" i="7"/>
  <c r="AB921" i="7" s="1"/>
  <c r="AC922" i="7"/>
  <c r="AB922" i="7"/>
  <c r="AK921" i="7"/>
  <c r="AB920" i="7" s="1"/>
  <c r="AC921" i="7"/>
  <c r="AK920" i="7"/>
  <c r="AC919" i="7" s="1"/>
  <c r="AK919" i="7"/>
  <c r="AB918" i="7" s="1"/>
  <c r="AB919" i="7"/>
  <c r="AK918" i="7"/>
  <c r="AB917" i="7" s="1"/>
  <c r="AC918" i="7"/>
  <c r="AK917" i="7"/>
  <c r="AC917" i="7"/>
  <c r="AK916" i="7"/>
  <c r="AB915" i="7" s="1"/>
  <c r="AK915" i="7"/>
  <c r="AC915" i="7"/>
  <c r="AK914" i="7"/>
  <c r="AB913" i="7" s="1"/>
  <c r="AC914" i="7"/>
  <c r="AB914" i="7"/>
  <c r="AK913" i="7"/>
  <c r="AB912" i="7" s="1"/>
  <c r="AC913" i="7"/>
  <c r="AK912" i="7"/>
  <c r="AK911" i="7"/>
  <c r="AB910" i="7" s="1"/>
  <c r="AC911" i="7"/>
  <c r="AB911" i="7"/>
  <c r="AK910" i="7"/>
  <c r="AB909" i="7" s="1"/>
  <c r="AC910" i="7"/>
  <c r="AK909" i="7"/>
  <c r="AC909" i="7"/>
  <c r="AK908" i="7"/>
  <c r="AK907" i="7"/>
  <c r="AK906" i="7"/>
  <c r="AB905" i="7" s="1"/>
  <c r="AC906" i="7"/>
  <c r="AB906" i="7"/>
  <c r="AK905" i="7"/>
  <c r="AB904" i="7" s="1"/>
  <c r="AC905" i="7"/>
  <c r="AK904" i="7"/>
  <c r="AC903" i="7" s="1"/>
  <c r="AK903" i="7"/>
  <c r="AB902" i="7" s="1"/>
  <c r="AB903" i="7"/>
  <c r="AK902" i="7"/>
  <c r="AB901" i="7" s="1"/>
  <c r="AC902" i="7"/>
  <c r="AK901" i="7"/>
  <c r="AC901" i="7"/>
  <c r="AK900" i="7"/>
  <c r="AB899" i="7" s="1"/>
  <c r="AK899" i="7"/>
  <c r="AC899" i="7"/>
  <c r="AK898" i="7"/>
  <c r="AB897" i="7" s="1"/>
  <c r="AC898" i="7"/>
  <c r="AB898" i="7"/>
  <c r="AK897" i="7"/>
  <c r="AC896" i="7" s="1"/>
  <c r="AC897" i="7"/>
  <c r="AK896" i="7"/>
  <c r="AB896" i="7"/>
  <c r="AK895" i="7"/>
  <c r="AC895" i="7"/>
  <c r="AB895" i="7"/>
  <c r="AK894" i="7"/>
  <c r="AB893" i="7" s="1"/>
  <c r="AC894" i="7"/>
  <c r="AB894" i="7"/>
  <c r="AK893" i="7"/>
  <c r="AC893" i="7"/>
  <c r="AK892" i="7"/>
  <c r="AC892" i="7"/>
  <c r="AB892" i="7"/>
  <c r="AK891" i="7"/>
  <c r="AB890" i="7" s="1"/>
  <c r="AC891" i="7"/>
  <c r="AB891" i="7"/>
  <c r="AK890" i="7"/>
  <c r="AB889" i="7" s="1"/>
  <c r="AC890" i="7"/>
  <c r="AK889" i="7"/>
  <c r="AC888" i="7" s="1"/>
  <c r="AC889" i="7"/>
  <c r="AK888" i="7"/>
  <c r="AC887" i="7" s="1"/>
  <c r="AK887" i="7"/>
  <c r="AB886" i="7" s="1"/>
  <c r="AB887" i="7"/>
  <c r="AK886" i="7"/>
  <c r="AB885" i="7" s="1"/>
  <c r="AC886" i="7"/>
  <c r="AK885" i="7"/>
  <c r="AC885" i="7"/>
  <c r="AK884" i="7"/>
  <c r="AC883" i="7" s="1"/>
  <c r="AK883" i="7"/>
  <c r="AB882" i="7" s="1"/>
  <c r="AB883" i="7"/>
  <c r="AK882" i="7"/>
  <c r="AB881" i="7" s="1"/>
  <c r="AC882" i="7"/>
  <c r="AK881" i="7"/>
  <c r="AC880" i="7" s="1"/>
  <c r="AC881" i="7"/>
  <c r="AK880" i="7"/>
  <c r="AC879" i="7" s="1"/>
  <c r="AK879" i="7"/>
  <c r="AB878" i="7" s="1"/>
  <c r="AK878" i="7"/>
  <c r="AB877" i="7" s="1"/>
  <c r="AC878" i="7"/>
  <c r="AK877" i="7"/>
  <c r="AC877" i="7"/>
  <c r="AK876" i="7"/>
  <c r="AB875" i="7" s="1"/>
  <c r="AK875" i="7"/>
  <c r="AC875" i="7"/>
  <c r="AK874" i="7"/>
  <c r="AB873" i="7" s="1"/>
  <c r="AC874" i="7"/>
  <c r="AB874" i="7"/>
  <c r="AK873" i="7"/>
  <c r="AC872" i="7" s="1"/>
  <c r="AC873" i="7"/>
  <c r="AK872" i="7"/>
  <c r="AB872" i="7"/>
  <c r="AK871" i="7"/>
  <c r="AC871" i="7"/>
  <c r="AB871" i="7"/>
  <c r="AK870" i="7"/>
  <c r="AB869" i="7" s="1"/>
  <c r="AC870" i="7"/>
  <c r="AB870" i="7"/>
  <c r="AK869" i="7"/>
  <c r="AC868" i="7" s="1"/>
  <c r="AC869" i="7"/>
  <c r="AK868" i="7"/>
  <c r="AB868" i="7"/>
  <c r="AK867" i="7"/>
  <c r="AC867" i="7"/>
  <c r="AB867" i="7"/>
  <c r="AK866" i="7"/>
  <c r="AB865" i="7" s="1"/>
  <c r="AC866" i="7"/>
  <c r="AB866" i="7"/>
  <c r="AK865" i="7"/>
  <c r="AC864" i="7" s="1"/>
  <c r="AC865" i="7"/>
  <c r="AK864" i="7"/>
  <c r="AB864" i="7"/>
  <c r="AK863" i="7"/>
  <c r="AC863" i="7"/>
  <c r="AB863" i="7"/>
  <c r="AK862" i="7"/>
  <c r="AB861" i="7" s="1"/>
  <c r="AC862" i="7"/>
  <c r="AB862" i="7"/>
  <c r="AK861" i="7"/>
  <c r="AC861" i="7"/>
  <c r="AK860" i="7"/>
  <c r="AC860" i="7"/>
  <c r="AB860" i="7"/>
  <c r="AK859" i="7"/>
  <c r="AB858" i="7" s="1"/>
  <c r="AC859" i="7"/>
  <c r="AB859" i="7"/>
  <c r="AK858" i="7"/>
  <c r="AB857" i="7" s="1"/>
  <c r="AC858" i="7"/>
  <c r="AK857" i="7"/>
  <c r="AC856" i="7" s="1"/>
  <c r="AC857" i="7"/>
  <c r="AK856" i="7"/>
  <c r="AB855" i="7" s="1"/>
  <c r="AK855" i="7"/>
  <c r="AC855" i="7"/>
  <c r="AK854" i="7"/>
  <c r="AB853" i="7" s="1"/>
  <c r="AC854" i="7"/>
  <c r="AB854" i="7"/>
  <c r="AK853" i="7"/>
  <c r="AC852" i="7" s="1"/>
  <c r="AC853" i="7"/>
  <c r="AK852" i="7"/>
  <c r="AB852" i="7"/>
  <c r="AK851" i="7"/>
  <c r="AC851" i="7"/>
  <c r="AB851" i="7"/>
  <c r="AK850" i="7"/>
  <c r="AB849" i="7" s="1"/>
  <c r="AC850" i="7"/>
  <c r="AB850" i="7"/>
  <c r="AK849" i="7"/>
  <c r="AC848" i="7" s="1"/>
  <c r="AC849" i="7"/>
  <c r="AK848" i="7"/>
  <c r="AB848" i="7"/>
  <c r="AK847" i="7"/>
  <c r="AC847" i="7"/>
  <c r="AB847" i="7"/>
  <c r="AK846" i="7"/>
  <c r="AB845" i="7" s="1"/>
  <c r="AC846" i="7"/>
  <c r="AB846" i="7"/>
  <c r="AK845" i="7"/>
  <c r="AC845" i="7"/>
  <c r="AK844" i="7"/>
  <c r="AC844" i="7"/>
  <c r="AB844" i="7"/>
  <c r="AK843" i="7"/>
  <c r="AB842" i="7" s="1"/>
  <c r="AC843" i="7"/>
  <c r="AB843" i="7"/>
  <c r="AK842" i="7"/>
  <c r="AB841" i="7" s="1"/>
  <c r="AC842" i="7"/>
  <c r="AK841" i="7"/>
  <c r="AC841" i="7"/>
  <c r="AK840" i="7"/>
  <c r="AB839" i="7" s="1"/>
  <c r="AK839" i="7"/>
  <c r="AC839" i="7"/>
  <c r="AK838" i="7"/>
  <c r="AB837" i="7" s="1"/>
  <c r="AC838" i="7"/>
  <c r="AB838" i="7"/>
  <c r="AK837" i="7"/>
  <c r="AC836" i="7" s="1"/>
  <c r="AC837" i="7"/>
  <c r="AK836" i="7"/>
  <c r="AB836" i="7"/>
  <c r="AK835" i="7"/>
  <c r="AC835" i="7"/>
  <c r="AB835" i="7"/>
  <c r="AK834" i="7"/>
  <c r="AB833" i="7" s="1"/>
  <c r="AC834" i="7"/>
  <c r="AB834" i="7"/>
  <c r="AK833" i="7"/>
  <c r="AC832" i="7" s="1"/>
  <c r="AC833" i="7"/>
  <c r="AK832" i="7"/>
  <c r="AB832" i="7"/>
  <c r="AK831" i="7"/>
  <c r="AC831" i="7"/>
  <c r="AB831" i="7"/>
  <c r="AK830" i="7"/>
  <c r="AB829" i="7" s="1"/>
  <c r="AC830" i="7"/>
  <c r="AB830" i="7"/>
  <c r="AK829" i="7"/>
  <c r="AC829" i="7"/>
  <c r="AK828" i="7"/>
  <c r="AC828" i="7"/>
  <c r="AB828" i="7"/>
  <c r="AK827" i="7"/>
  <c r="AB826" i="7" s="1"/>
  <c r="AC827" i="7"/>
  <c r="AB827" i="7"/>
  <c r="AK826" i="7"/>
  <c r="AB825" i="7" s="1"/>
  <c r="AC826" i="7"/>
  <c r="AK825" i="7"/>
  <c r="AC825" i="7"/>
  <c r="AK824" i="7"/>
  <c r="AC823" i="7" s="1"/>
  <c r="AK823" i="7"/>
  <c r="AB823" i="7"/>
  <c r="AK822" i="7"/>
  <c r="AB821" i="7" s="1"/>
  <c r="AK821" i="7"/>
  <c r="AC820" i="7" s="1"/>
  <c r="AC821" i="7"/>
  <c r="AK820" i="7"/>
  <c r="AC819" i="7" s="1"/>
  <c r="AK819" i="7"/>
  <c r="AB818" i="7" s="1"/>
  <c r="AB819" i="7"/>
  <c r="AK818" i="7"/>
  <c r="AB817" i="7" s="1"/>
  <c r="AC818" i="7"/>
  <c r="AK817" i="7"/>
  <c r="AC817" i="7"/>
  <c r="AK816" i="7"/>
  <c r="AC815" i="7" s="1"/>
  <c r="AK815" i="7"/>
  <c r="AB814" i="7" s="1"/>
  <c r="AB815" i="7"/>
  <c r="AK814" i="7"/>
  <c r="AB813" i="7" s="1"/>
  <c r="AK813" i="7"/>
  <c r="AC812" i="7" s="1"/>
  <c r="AC813" i="7"/>
  <c r="AK812" i="7"/>
  <c r="AB812" i="7"/>
  <c r="AK811" i="7"/>
  <c r="AK810" i="7"/>
  <c r="AB809" i="7" s="1"/>
  <c r="AC810" i="7"/>
  <c r="AB810" i="7"/>
  <c r="AK809" i="7"/>
  <c r="AC808" i="7" s="1"/>
  <c r="AC809" i="7"/>
  <c r="AK808" i="7"/>
  <c r="AB808" i="7"/>
  <c r="AK807" i="7"/>
  <c r="AC807" i="7"/>
  <c r="AB807" i="7"/>
  <c r="AK806" i="7"/>
  <c r="AB805" i="7" s="1"/>
  <c r="AC806" i="7"/>
  <c r="AB806" i="7"/>
  <c r="AK805" i="7"/>
  <c r="AC804" i="7" s="1"/>
  <c r="AC805" i="7"/>
  <c r="AK804" i="7"/>
  <c r="AB804" i="7"/>
  <c r="AK803" i="7"/>
  <c r="AC803" i="7"/>
  <c r="AB803" i="7"/>
  <c r="AK802" i="7"/>
  <c r="AB801" i="7" s="1"/>
  <c r="AC802" i="7"/>
  <c r="AB802" i="7"/>
  <c r="AK801" i="7"/>
  <c r="AC800" i="7" s="1"/>
  <c r="AC801" i="7"/>
  <c r="AK800" i="7"/>
  <c r="AB800" i="7"/>
  <c r="AK799" i="7"/>
  <c r="AC799" i="7"/>
  <c r="AB799" i="7"/>
  <c r="AK798" i="7"/>
  <c r="AB797" i="7" s="1"/>
  <c r="AC798" i="7"/>
  <c r="AB798" i="7"/>
  <c r="AK797" i="7"/>
  <c r="AC797" i="7"/>
  <c r="AK796" i="7"/>
  <c r="AC796" i="7"/>
  <c r="AB796" i="7"/>
  <c r="AK795" i="7"/>
  <c r="AB794" i="7" s="1"/>
  <c r="AC795" i="7"/>
  <c r="AB795" i="7"/>
  <c r="AK794" i="7"/>
  <c r="AB793" i="7" s="1"/>
  <c r="AC794" i="7"/>
  <c r="AK793" i="7"/>
  <c r="AC792" i="7" s="1"/>
  <c r="AC793" i="7"/>
  <c r="AK792" i="7"/>
  <c r="AK791" i="7"/>
  <c r="AK790" i="7"/>
  <c r="AB789" i="7" s="1"/>
  <c r="AC790" i="7"/>
  <c r="AB790" i="7"/>
  <c r="AK789" i="7"/>
  <c r="AC788" i="7" s="1"/>
  <c r="AC789" i="7"/>
  <c r="AK788" i="7"/>
  <c r="AB788" i="7"/>
  <c r="AK787" i="7"/>
  <c r="AC787" i="7"/>
  <c r="AB787" i="7"/>
  <c r="AK786" i="7"/>
  <c r="AB785" i="7" s="1"/>
  <c r="AC786" i="7"/>
  <c r="AB786" i="7"/>
  <c r="AK785" i="7"/>
  <c r="AC784" i="7" s="1"/>
  <c r="AC785" i="7"/>
  <c r="AK784" i="7"/>
  <c r="AB784" i="7"/>
  <c r="AK783" i="7"/>
  <c r="AC783" i="7"/>
  <c r="AB783" i="7"/>
  <c r="AK782" i="7"/>
  <c r="AB781" i="7" s="1"/>
  <c r="AC782" i="7"/>
  <c r="AB782" i="7"/>
  <c r="AK781" i="7"/>
  <c r="AC781" i="7"/>
  <c r="AK780" i="7"/>
  <c r="AC780" i="7"/>
  <c r="AB780" i="7"/>
  <c r="AK779" i="7"/>
  <c r="AB778" i="7" s="1"/>
  <c r="AC779" i="7"/>
  <c r="AB779" i="7"/>
  <c r="AK778" i="7"/>
  <c r="AB777" i="7" s="1"/>
  <c r="AC778" i="7"/>
  <c r="AK777" i="7"/>
  <c r="AC777" i="7"/>
  <c r="AK776" i="7"/>
  <c r="AK775" i="7"/>
  <c r="AK774" i="7"/>
  <c r="AB773" i="7" s="1"/>
  <c r="AC774" i="7"/>
  <c r="AB774" i="7"/>
  <c r="AK773" i="7"/>
  <c r="AC772" i="7" s="1"/>
  <c r="AC773" i="7"/>
  <c r="AK772" i="7"/>
  <c r="AB772" i="7"/>
  <c r="AK771" i="7"/>
  <c r="AC771" i="7"/>
  <c r="AB771" i="7"/>
  <c r="AK770" i="7"/>
  <c r="AB769" i="7" s="1"/>
  <c r="AC770" i="7"/>
  <c r="AB770" i="7"/>
  <c r="AK769" i="7"/>
  <c r="AC768" i="7" s="1"/>
  <c r="AC769" i="7"/>
  <c r="AK768" i="7"/>
  <c r="AB768" i="7"/>
  <c r="AK767" i="7"/>
  <c r="AC767" i="7"/>
  <c r="AB767" i="7"/>
  <c r="AK766" i="7"/>
  <c r="AB765" i="7" s="1"/>
  <c r="AC766" i="7"/>
  <c r="AB766" i="7"/>
  <c r="AK765" i="7"/>
  <c r="AC765" i="7"/>
  <c r="AK764" i="7"/>
  <c r="AC764" i="7"/>
  <c r="AB764" i="7"/>
  <c r="AK763" i="7"/>
  <c r="AB762" i="7" s="1"/>
  <c r="AC763" i="7"/>
  <c r="AB763" i="7"/>
  <c r="AK762" i="7"/>
  <c r="AB761" i="7" s="1"/>
  <c r="AC762" i="7"/>
  <c r="AK761" i="7"/>
  <c r="AC760" i="7" s="1"/>
  <c r="AC761" i="7"/>
  <c r="AK760" i="7"/>
  <c r="AC759" i="7" s="1"/>
  <c r="AK759" i="7"/>
  <c r="AB758" i="7" s="1"/>
  <c r="AK758" i="7"/>
  <c r="AB757" i="7" s="1"/>
  <c r="AC758" i="7"/>
  <c r="AK757" i="7"/>
  <c r="AC757" i="7"/>
  <c r="AK756" i="7"/>
  <c r="AC755" i="7" s="1"/>
  <c r="AK755" i="7"/>
  <c r="AB754" i="7" s="1"/>
  <c r="AB755" i="7"/>
  <c r="AK754" i="7"/>
  <c r="AB753" i="7" s="1"/>
  <c r="AC754" i="7"/>
  <c r="AK753" i="7"/>
  <c r="AC752" i="7" s="1"/>
  <c r="AC753" i="7"/>
  <c r="AK752" i="7"/>
  <c r="AC751" i="7" s="1"/>
  <c r="AK751" i="7"/>
  <c r="AB750" i="7" s="1"/>
  <c r="AB751" i="7"/>
  <c r="AK750" i="7"/>
  <c r="AB749" i="7" s="1"/>
  <c r="AC750" i="7"/>
  <c r="AK749" i="7"/>
  <c r="AC748" i="7" s="1"/>
  <c r="AC749" i="7"/>
  <c r="AK748" i="7"/>
  <c r="AB747" i="7" s="1"/>
  <c r="AK747" i="7"/>
  <c r="AC747" i="7"/>
  <c r="AK746" i="7"/>
  <c r="AB745" i="7" s="1"/>
  <c r="AC746" i="7"/>
  <c r="AB746" i="7"/>
  <c r="AK745" i="7"/>
  <c r="AC745" i="7"/>
  <c r="AK744" i="7"/>
  <c r="AC744" i="7"/>
  <c r="AB744" i="7"/>
  <c r="AK743" i="7"/>
  <c r="AB742" i="7" s="1"/>
  <c r="AC743" i="7"/>
  <c r="AB743" i="7"/>
  <c r="AK742" i="7"/>
  <c r="AB741" i="7" s="1"/>
  <c r="AC742" i="7"/>
  <c r="AK741" i="7"/>
  <c r="AC740" i="7" s="1"/>
  <c r="AC741" i="7"/>
  <c r="AK740" i="7"/>
  <c r="AC739" i="7" s="1"/>
  <c r="AK739" i="7"/>
  <c r="AB738" i="7" s="1"/>
  <c r="AK738" i="7"/>
  <c r="AB737" i="7" s="1"/>
  <c r="AC738" i="7"/>
  <c r="AK737" i="7"/>
  <c r="AC737" i="7"/>
  <c r="AK736" i="7"/>
  <c r="AC735" i="7" s="1"/>
  <c r="AK735" i="7"/>
  <c r="AB734" i="7" s="1"/>
  <c r="AB735" i="7"/>
  <c r="AK734" i="7"/>
  <c r="AB733" i="7" s="1"/>
  <c r="AC734" i="7"/>
  <c r="AK733" i="7"/>
  <c r="AC732" i="7" s="1"/>
  <c r="AC733" i="7"/>
  <c r="AK732" i="7"/>
  <c r="AB731" i="7" s="1"/>
  <c r="AB732" i="7"/>
  <c r="AK731" i="7"/>
  <c r="AC731" i="7"/>
  <c r="AK730" i="7"/>
  <c r="AB729" i="7" s="1"/>
  <c r="AC730" i="7"/>
  <c r="AB730" i="7"/>
  <c r="AK729" i="7"/>
  <c r="AC728" i="7" s="1"/>
  <c r="AC729" i="7"/>
  <c r="AK728" i="7"/>
  <c r="AK727" i="7"/>
  <c r="AB726" i="7" s="1"/>
  <c r="AC727" i="7"/>
  <c r="AB727" i="7"/>
  <c r="AK726" i="7"/>
  <c r="AB725" i="7" s="1"/>
  <c r="AC726" i="7"/>
  <c r="AK725" i="7"/>
  <c r="AC724" i="7" s="1"/>
  <c r="AC725" i="7"/>
  <c r="AK724" i="7"/>
  <c r="AK723" i="7"/>
  <c r="AK722" i="7"/>
  <c r="AB721" i="7" s="1"/>
  <c r="AC722" i="7"/>
  <c r="AB722" i="7"/>
  <c r="AK721" i="7"/>
  <c r="AC720" i="7" s="1"/>
  <c r="AC721" i="7"/>
  <c r="AK720" i="7"/>
  <c r="AB720" i="7"/>
  <c r="AK719" i="7"/>
  <c r="AC719" i="7"/>
  <c r="AB719" i="7"/>
  <c r="AK718" i="7"/>
  <c r="AB717" i="7" s="1"/>
  <c r="AC718" i="7"/>
  <c r="AB718" i="7"/>
  <c r="AK717" i="7"/>
  <c r="AC717" i="7"/>
  <c r="AK716" i="7"/>
  <c r="AC716" i="7"/>
  <c r="AB716" i="7"/>
  <c r="AK715" i="7"/>
  <c r="AB714" i="7" s="1"/>
  <c r="AC715" i="7"/>
  <c r="AB715" i="7"/>
  <c r="AK714" i="7"/>
  <c r="AB713" i="7" s="1"/>
  <c r="AC714" i="7"/>
  <c r="AK713" i="7"/>
  <c r="AC712" i="7" s="1"/>
  <c r="AC713" i="7"/>
  <c r="AK712" i="7"/>
  <c r="AB711" i="7" s="1"/>
  <c r="AB712" i="7"/>
  <c r="AK711" i="7"/>
  <c r="AC711" i="7"/>
  <c r="AK710" i="7"/>
  <c r="AB709" i="7" s="1"/>
  <c r="AC710" i="7"/>
  <c r="AB710" i="7"/>
  <c r="AK709" i="7"/>
  <c r="AC708" i="7" s="1"/>
  <c r="AC709" i="7"/>
  <c r="AK708" i="7"/>
  <c r="AB708" i="7"/>
  <c r="AK707" i="7"/>
  <c r="AC707" i="7"/>
  <c r="AB707" i="7"/>
  <c r="AK706" i="7"/>
  <c r="AB705" i="7" s="1"/>
  <c r="AC706" i="7"/>
  <c r="AB706" i="7"/>
  <c r="AK705" i="7"/>
  <c r="AC704" i="7" s="1"/>
  <c r="AC705" i="7"/>
  <c r="AK704" i="7"/>
  <c r="AB704" i="7"/>
  <c r="AK703" i="7"/>
  <c r="AC703" i="7"/>
  <c r="AB703" i="7"/>
  <c r="AK702" i="7"/>
  <c r="AB701" i="7" s="1"/>
  <c r="AC702" i="7"/>
  <c r="AB702" i="7"/>
  <c r="AK701" i="7"/>
  <c r="AC701" i="7"/>
  <c r="AK700" i="7"/>
  <c r="AC700" i="7"/>
  <c r="AB700" i="7"/>
  <c r="AK699" i="7"/>
  <c r="AB698" i="7" s="1"/>
  <c r="AC699" i="7"/>
  <c r="AB699" i="7"/>
  <c r="AK698" i="7"/>
  <c r="AB697" i="7" s="1"/>
  <c r="AC698" i="7"/>
  <c r="AK697" i="7"/>
  <c r="AC696" i="7" s="1"/>
  <c r="AC697" i="7"/>
  <c r="AK696" i="7"/>
  <c r="AK695" i="7"/>
  <c r="AB694" i="7" s="1"/>
  <c r="AK694" i="7"/>
  <c r="AB693" i="7" s="1"/>
  <c r="AC694" i="7"/>
  <c r="AK693" i="7"/>
  <c r="AC692" i="7" s="1"/>
  <c r="AC693" i="7"/>
  <c r="AK692" i="7"/>
  <c r="AB691" i="7" s="1"/>
  <c r="AK691" i="7"/>
  <c r="AC691" i="7"/>
  <c r="AK690" i="7"/>
  <c r="AB689" i="7" s="1"/>
  <c r="AC690" i="7"/>
  <c r="AB690" i="7"/>
  <c r="AK689" i="7"/>
  <c r="AC688" i="7" s="1"/>
  <c r="AC689" i="7"/>
  <c r="AK688" i="7"/>
  <c r="AB688" i="7"/>
  <c r="AK687" i="7"/>
  <c r="AC687" i="7"/>
  <c r="AB687" i="7"/>
  <c r="AK686" i="7"/>
  <c r="AB685" i="7" s="1"/>
  <c r="AC686" i="7"/>
  <c r="AB686" i="7"/>
  <c r="AK685" i="7"/>
  <c r="AC685" i="7"/>
  <c r="AK684" i="7"/>
  <c r="AC684" i="7"/>
  <c r="AB684" i="7"/>
  <c r="AK683" i="7"/>
  <c r="AB682" i="7" s="1"/>
  <c r="AC683" i="7"/>
  <c r="AB683" i="7"/>
  <c r="AK682" i="7"/>
  <c r="AB681" i="7" s="1"/>
  <c r="AC682" i="7"/>
  <c r="AK681" i="7"/>
  <c r="AC680" i="7" s="1"/>
  <c r="AC681" i="7"/>
  <c r="AK680" i="7"/>
  <c r="AC679" i="7" s="1"/>
  <c r="AK679" i="7"/>
  <c r="AB678" i="7" s="1"/>
  <c r="AK678" i="7"/>
  <c r="AB677" i="7" s="1"/>
  <c r="AC678" i="7"/>
  <c r="AK677" i="7"/>
  <c r="AC677" i="7"/>
  <c r="AK676" i="7"/>
  <c r="AC675" i="7" s="1"/>
  <c r="AK675" i="7"/>
  <c r="AB674" i="7" s="1"/>
  <c r="AB675" i="7"/>
  <c r="AK674" i="7"/>
  <c r="AB673" i="7" s="1"/>
  <c r="AC674" i="7"/>
  <c r="AK673" i="7"/>
  <c r="AC672" i="7" s="1"/>
  <c r="AC673" i="7"/>
  <c r="AK672" i="7"/>
  <c r="AK671" i="7"/>
  <c r="AC670" i="7" s="1"/>
  <c r="AK670" i="7"/>
  <c r="AB669" i="7" s="1"/>
  <c r="AB670" i="7"/>
  <c r="AK669" i="7"/>
  <c r="AC669" i="7"/>
  <c r="AK668" i="7"/>
  <c r="AC668" i="7"/>
  <c r="AB668" i="7"/>
  <c r="AK667" i="7"/>
  <c r="AB666" i="7" s="1"/>
  <c r="AC667" i="7"/>
  <c r="AB667" i="7"/>
  <c r="AK666" i="7"/>
  <c r="AB665" i="7" s="1"/>
  <c r="AC666" i="7"/>
  <c r="AK665" i="7"/>
  <c r="AC664" i="7" s="1"/>
  <c r="AC665" i="7"/>
  <c r="AK664" i="7"/>
  <c r="AK663" i="7"/>
  <c r="AK662" i="7"/>
  <c r="AB661" i="7" s="1"/>
  <c r="AC662" i="7"/>
  <c r="AB662" i="7"/>
  <c r="AK661" i="7"/>
  <c r="AC660" i="7" s="1"/>
  <c r="AK660" i="7"/>
  <c r="AK659" i="7"/>
  <c r="AK658" i="7"/>
  <c r="AB657" i="7" s="1"/>
  <c r="AC658" i="7"/>
  <c r="AB658" i="7"/>
  <c r="AK657" i="7"/>
  <c r="AC656" i="7" s="1"/>
  <c r="AC657" i="7"/>
  <c r="AK656" i="7"/>
  <c r="AB655" i="7" s="1"/>
  <c r="AB656" i="7"/>
  <c r="AK655" i="7"/>
  <c r="AC654" i="7" s="1"/>
  <c r="AK654" i="7"/>
  <c r="AC653" i="7" s="1"/>
  <c r="AK653" i="7"/>
  <c r="AB652" i="7" s="1"/>
  <c r="AB653" i="7"/>
  <c r="AK652" i="7"/>
  <c r="AB651" i="7" s="1"/>
  <c r="AC652" i="7"/>
  <c r="AK651" i="7"/>
  <c r="AC650" i="7" s="1"/>
  <c r="AC651" i="7"/>
  <c r="AK650" i="7"/>
  <c r="AB649" i="7" s="1"/>
  <c r="AK649" i="7"/>
  <c r="AC649" i="7"/>
  <c r="AK648" i="7"/>
  <c r="AB647" i="7" s="1"/>
  <c r="AC648" i="7"/>
  <c r="AB648" i="7"/>
  <c r="AK647" i="7"/>
  <c r="AC646" i="7" s="1"/>
  <c r="AK646" i="7"/>
  <c r="AC645" i="7" s="1"/>
  <c r="AB646" i="7"/>
  <c r="AK645" i="7"/>
  <c r="AB644" i="7" s="1"/>
  <c r="AB645" i="7"/>
  <c r="AK644" i="7"/>
  <c r="AB643" i="7" s="1"/>
  <c r="AC644" i="7"/>
  <c r="AK643" i="7"/>
  <c r="AC642" i="7" s="1"/>
  <c r="AC643" i="7"/>
  <c r="AK642" i="7"/>
  <c r="AB641" i="7" s="1"/>
  <c r="AB642" i="7"/>
  <c r="AK641" i="7"/>
  <c r="AC641" i="7"/>
  <c r="AK640" i="7"/>
  <c r="AB639" i="7" s="1"/>
  <c r="AC640" i="7"/>
  <c r="AB640" i="7"/>
  <c r="AK639" i="7"/>
  <c r="AC638" i="7" s="1"/>
  <c r="AC639" i="7"/>
  <c r="AK638" i="7"/>
  <c r="AB638" i="7"/>
  <c r="AK637" i="7"/>
  <c r="AC637" i="7"/>
  <c r="AB637" i="7"/>
  <c r="AK636" i="7"/>
  <c r="AB635" i="7" s="1"/>
  <c r="AC636" i="7"/>
  <c r="AB636" i="7"/>
  <c r="AK635" i="7"/>
  <c r="AB634" i="7" s="1"/>
  <c r="AC635" i="7"/>
  <c r="AK634" i="7"/>
  <c r="AK633" i="7"/>
  <c r="AB632" i="7" s="1"/>
  <c r="AC633" i="7"/>
  <c r="AB633" i="7"/>
  <c r="AK632" i="7"/>
  <c r="AB631" i="7" s="1"/>
  <c r="AC632" i="7"/>
  <c r="AK631" i="7"/>
  <c r="AK630" i="7"/>
  <c r="AK629" i="7"/>
  <c r="AC629" i="7"/>
  <c r="AB629" i="7"/>
  <c r="AK628" i="7"/>
  <c r="AB627" i="7" s="1"/>
  <c r="AC628" i="7"/>
  <c r="AB628" i="7"/>
  <c r="AK627" i="7"/>
  <c r="AC627" i="7"/>
  <c r="AK626" i="7"/>
  <c r="AC626" i="7"/>
  <c r="AB626" i="7"/>
  <c r="AK625" i="7"/>
  <c r="AB624" i="7" s="1"/>
  <c r="AC625" i="7"/>
  <c r="AB625" i="7"/>
  <c r="AK624" i="7"/>
  <c r="AB623" i="7" s="1"/>
  <c r="AC624" i="7"/>
  <c r="AK623" i="7"/>
  <c r="AC622" i="7" s="1"/>
  <c r="AC623" i="7"/>
  <c r="AK622" i="7"/>
  <c r="AB621" i="7" s="1"/>
  <c r="AK621" i="7"/>
  <c r="AC621" i="7"/>
  <c r="AK620" i="7"/>
  <c r="AB619" i="7" s="1"/>
  <c r="AC620" i="7"/>
  <c r="AB620" i="7"/>
  <c r="AK619" i="7"/>
  <c r="AC618" i="7" s="1"/>
  <c r="AC619" i="7"/>
  <c r="AK618" i="7"/>
  <c r="AC617" i="7" s="1"/>
  <c r="AK617" i="7"/>
  <c r="AB616" i="7" s="1"/>
  <c r="AB617" i="7"/>
  <c r="AK616" i="7"/>
  <c r="AB615" i="7" s="1"/>
  <c r="AC616" i="7"/>
  <c r="AK615" i="7"/>
  <c r="AC614" i="7" s="1"/>
  <c r="AK614" i="7"/>
  <c r="AB614" i="7"/>
  <c r="AK613" i="7"/>
  <c r="AC613" i="7"/>
  <c r="AB613" i="7"/>
  <c r="AK612" i="7"/>
  <c r="AB611" i="7" s="1"/>
  <c r="AC612" i="7"/>
  <c r="AB612" i="7"/>
  <c r="AK611" i="7"/>
  <c r="AC611" i="7"/>
  <c r="AK610" i="7"/>
  <c r="AC610" i="7"/>
  <c r="AB610" i="7"/>
  <c r="AK609" i="7"/>
  <c r="AB608" i="7" s="1"/>
  <c r="AC609" i="7"/>
  <c r="AB609" i="7"/>
  <c r="AK608" i="7"/>
  <c r="AB607" i="7" s="1"/>
  <c r="AC608" i="7"/>
  <c r="AK607" i="7"/>
  <c r="AC606" i="7" s="1"/>
  <c r="AC607" i="7"/>
  <c r="AK606" i="7"/>
  <c r="AK605" i="7"/>
  <c r="AK604" i="7"/>
  <c r="AB603" i="7" s="1"/>
  <c r="AC604" i="7"/>
  <c r="AB604" i="7"/>
  <c r="AK603" i="7"/>
  <c r="AC602" i="7" s="1"/>
  <c r="AC603" i="7"/>
  <c r="AK602" i="7"/>
  <c r="AB602" i="7"/>
  <c r="AK601" i="7"/>
  <c r="AC601" i="7"/>
  <c r="AB601" i="7"/>
  <c r="AK600" i="7"/>
  <c r="AB599" i="7" s="1"/>
  <c r="AC600" i="7"/>
  <c r="AB600" i="7"/>
  <c r="AK599" i="7"/>
  <c r="AC598" i="7" s="1"/>
  <c r="AC599" i="7"/>
  <c r="AK598" i="7"/>
  <c r="AB598" i="7"/>
  <c r="AK597" i="7"/>
  <c r="AC597" i="7"/>
  <c r="AB597" i="7"/>
  <c r="AK596" i="7"/>
  <c r="AB595" i="7" s="1"/>
  <c r="AC596" i="7"/>
  <c r="AB596" i="7"/>
  <c r="AK595" i="7"/>
  <c r="AC595" i="7"/>
  <c r="AK594" i="7"/>
  <c r="AC594" i="7"/>
  <c r="AB594" i="7"/>
  <c r="AK593" i="7"/>
  <c r="AB592" i="7" s="1"/>
  <c r="AC593" i="7"/>
  <c r="AB593" i="7"/>
  <c r="AK592" i="7"/>
  <c r="AB591" i="7" s="1"/>
  <c r="AC592" i="7"/>
  <c r="AK591" i="7"/>
  <c r="AC590" i="7" s="1"/>
  <c r="AC591" i="7"/>
  <c r="AK590" i="7"/>
  <c r="AK589" i="7"/>
  <c r="AK588" i="7"/>
  <c r="AB587" i="7" s="1"/>
  <c r="AC588" i="7"/>
  <c r="AB588" i="7"/>
  <c r="AK587" i="7"/>
  <c r="AC586" i="7" s="1"/>
  <c r="AC587" i="7"/>
  <c r="AK586" i="7"/>
  <c r="AB586" i="7"/>
  <c r="AK585" i="7"/>
  <c r="AC585" i="7"/>
  <c r="AB585" i="7"/>
  <c r="AK584" i="7"/>
  <c r="AB583" i="7" s="1"/>
  <c r="AC584" i="7"/>
  <c r="AB584" i="7"/>
  <c r="AK583" i="7"/>
  <c r="AC582" i="7" s="1"/>
  <c r="AC583" i="7"/>
  <c r="AK582" i="7"/>
  <c r="AB582" i="7"/>
  <c r="AK581" i="7"/>
  <c r="AC581" i="7"/>
  <c r="AB581" i="7"/>
  <c r="AK580" i="7"/>
  <c r="AB579" i="7" s="1"/>
  <c r="AC580" i="7"/>
  <c r="AB580" i="7"/>
  <c r="AK579" i="7"/>
  <c r="AC579" i="7"/>
  <c r="AK578" i="7"/>
  <c r="AC578" i="7"/>
  <c r="AB578" i="7"/>
  <c r="AK577" i="7"/>
  <c r="AB576" i="7" s="1"/>
  <c r="AC577" i="7"/>
  <c r="AB577" i="7"/>
  <c r="AK576" i="7"/>
  <c r="AB575" i="7" s="1"/>
  <c r="AC576" i="7"/>
  <c r="AK575" i="7"/>
  <c r="AC574" i="7" s="1"/>
  <c r="AC575" i="7"/>
  <c r="AK574" i="7"/>
  <c r="AK573" i="7"/>
  <c r="AB572" i="7" s="1"/>
  <c r="AK572" i="7"/>
  <c r="AB571" i="7" s="1"/>
  <c r="AC572" i="7"/>
  <c r="AK571" i="7"/>
  <c r="AC571" i="7"/>
  <c r="AK570" i="7"/>
  <c r="AC569" i="7" s="1"/>
  <c r="AK569" i="7"/>
  <c r="AB569" i="7"/>
  <c r="AK568" i="7"/>
  <c r="AB567" i="7" s="1"/>
  <c r="AK567" i="7"/>
  <c r="AC566" i="7" s="1"/>
  <c r="AC567" i="7"/>
  <c r="AK566" i="7"/>
  <c r="AC565" i="7" s="1"/>
  <c r="AK565" i="7"/>
  <c r="AB564" i="7" s="1"/>
  <c r="AB565" i="7"/>
  <c r="AK564" i="7"/>
  <c r="AB563" i="7" s="1"/>
  <c r="AC564" i="7"/>
  <c r="AK563" i="7"/>
  <c r="AC562" i="7" s="1"/>
  <c r="AC563" i="7"/>
  <c r="AK562" i="7"/>
  <c r="AB561" i="7" s="1"/>
  <c r="AB562" i="7"/>
  <c r="AK561" i="7"/>
  <c r="AC561" i="7"/>
  <c r="AK560" i="7"/>
  <c r="AB559" i="7" s="1"/>
  <c r="AC560" i="7"/>
  <c r="AB560" i="7"/>
  <c r="AK559" i="7"/>
  <c r="AC558" i="7" s="1"/>
  <c r="AC559" i="7"/>
  <c r="AK558" i="7"/>
  <c r="AB558" i="7"/>
  <c r="AK557" i="7"/>
  <c r="AC557" i="7"/>
  <c r="AB557" i="7"/>
  <c r="AK556" i="7"/>
  <c r="AB555" i="7" s="1"/>
  <c r="AC556" i="7"/>
  <c r="AB556" i="7"/>
  <c r="AK555" i="7"/>
  <c r="AC554" i="7" s="1"/>
  <c r="AC555" i="7"/>
  <c r="AK554" i="7"/>
  <c r="AB554" i="7"/>
  <c r="AK553" i="7"/>
  <c r="AC553" i="7"/>
  <c r="AB553" i="7"/>
  <c r="AK552" i="7"/>
  <c r="AB551" i="7" s="1"/>
  <c r="AC552" i="7"/>
  <c r="AB552" i="7"/>
  <c r="AK551" i="7"/>
  <c r="AC550" i="7" s="1"/>
  <c r="AC551" i="7"/>
  <c r="AK550" i="7"/>
  <c r="AB550" i="7"/>
  <c r="AK549" i="7"/>
  <c r="AC549" i="7"/>
  <c r="AB549" i="7"/>
  <c r="AK548" i="7"/>
  <c r="AB547" i="7" s="1"/>
  <c r="AC548" i="7"/>
  <c r="AB548" i="7"/>
  <c r="AK547" i="7"/>
  <c r="AC547" i="7"/>
  <c r="AK546" i="7"/>
  <c r="AC546" i="7"/>
  <c r="AB546" i="7"/>
  <c r="AK545" i="7"/>
  <c r="AB544" i="7" s="1"/>
  <c r="AC545" i="7"/>
  <c r="AB545" i="7"/>
  <c r="AK544" i="7"/>
  <c r="AB543" i="7" s="1"/>
  <c r="AC544" i="7"/>
  <c r="AK543" i="7"/>
  <c r="AC542" i="7" s="1"/>
  <c r="AC543" i="7"/>
  <c r="AK542" i="7"/>
  <c r="AB541" i="7" s="1"/>
  <c r="AK541" i="7"/>
  <c r="AC541" i="7"/>
  <c r="AK540" i="7"/>
  <c r="AB539" i="7" s="1"/>
  <c r="AC540" i="7"/>
  <c r="AB540" i="7"/>
  <c r="AK539" i="7"/>
  <c r="AC538" i="7" s="1"/>
  <c r="AC539" i="7"/>
  <c r="AK538" i="7"/>
  <c r="AB538" i="7"/>
  <c r="AK537" i="7"/>
  <c r="AC537" i="7"/>
  <c r="AB537" i="7"/>
  <c r="AK536" i="7"/>
  <c r="AB535" i="7" s="1"/>
  <c r="AC536" i="7"/>
  <c r="AB536" i="7"/>
  <c r="AK535" i="7"/>
  <c r="AC534" i="7" s="1"/>
  <c r="AC535" i="7"/>
  <c r="AK534" i="7"/>
  <c r="AB533" i="7" s="1"/>
  <c r="AB534" i="7"/>
  <c r="AK533" i="7"/>
  <c r="AC532" i="7" s="1"/>
  <c r="AK532" i="7"/>
  <c r="AB531" i="7" s="1"/>
  <c r="AB532" i="7"/>
  <c r="AK531" i="7"/>
  <c r="AC531" i="7"/>
  <c r="AK530" i="7"/>
  <c r="AC530" i="7"/>
  <c r="AB530" i="7"/>
  <c r="AK529" i="7"/>
  <c r="AB528" i="7" s="1"/>
  <c r="AC529" i="7"/>
  <c r="AB529" i="7"/>
  <c r="AK528" i="7"/>
  <c r="AB527" i="7" s="1"/>
  <c r="AC528" i="7"/>
  <c r="AK527" i="7"/>
  <c r="AC526" i="7" s="1"/>
  <c r="AC527" i="7"/>
  <c r="AK526" i="7"/>
  <c r="AK525" i="7"/>
  <c r="AK524" i="7"/>
  <c r="AB523" i="7" s="1"/>
  <c r="AC524" i="7"/>
  <c r="AB524" i="7"/>
  <c r="AK523" i="7"/>
  <c r="AC522" i="7" s="1"/>
  <c r="AC523" i="7"/>
  <c r="AK522" i="7"/>
  <c r="AB522" i="7"/>
  <c r="AK521" i="7"/>
  <c r="AC521" i="7"/>
  <c r="AB521" i="7"/>
  <c r="AK520" i="7"/>
  <c r="AB519" i="7" s="1"/>
  <c r="AC520" i="7"/>
  <c r="AB520" i="7"/>
  <c r="AK519" i="7"/>
  <c r="AC518" i="7" s="1"/>
  <c r="AC519" i="7"/>
  <c r="AK518" i="7"/>
  <c r="AB517" i="7" s="1"/>
  <c r="AB518" i="7"/>
  <c r="AK517" i="7"/>
  <c r="AK516" i="7"/>
  <c r="AB515" i="7" s="1"/>
  <c r="AC516" i="7"/>
  <c r="AB516" i="7"/>
  <c r="AK515" i="7"/>
  <c r="AC515" i="7"/>
  <c r="AK514" i="7"/>
  <c r="AC513" i="7" s="1"/>
  <c r="AC514" i="7"/>
  <c r="AB514" i="7"/>
  <c r="AK513" i="7"/>
  <c r="AC512" i="7" s="1"/>
  <c r="AB513" i="7"/>
  <c r="AK512" i="7"/>
  <c r="AB511" i="7" s="1"/>
  <c r="AB512" i="7"/>
  <c r="AK511" i="7"/>
  <c r="AC510" i="7" s="1"/>
  <c r="AC511" i="7"/>
  <c r="AK510" i="7"/>
  <c r="AB510" i="7"/>
  <c r="AK509" i="7"/>
  <c r="AC509" i="7"/>
  <c r="AB509" i="7"/>
  <c r="AK508" i="7"/>
  <c r="AB507" i="7" s="1"/>
  <c r="AC508" i="7"/>
  <c r="AB508" i="7"/>
  <c r="AK507" i="7"/>
  <c r="AC506" i="7" s="1"/>
  <c r="AC507" i="7"/>
  <c r="AK506" i="7"/>
  <c r="AC505" i="7" s="1"/>
  <c r="AK505" i="7"/>
  <c r="AB504" i="7" s="1"/>
  <c r="AB505" i="7"/>
  <c r="AK504" i="7"/>
  <c r="AB503" i="7" s="1"/>
  <c r="AK503" i="7"/>
  <c r="AC502" i="7" s="1"/>
  <c r="AK502" i="7"/>
  <c r="AB501" i="7" s="1"/>
  <c r="AB502" i="7"/>
  <c r="AK501" i="7"/>
  <c r="AC501" i="7"/>
  <c r="AK500" i="7"/>
  <c r="AB499" i="7" s="1"/>
  <c r="AC500" i="7"/>
  <c r="AB500" i="7"/>
  <c r="AK499" i="7"/>
  <c r="AC498" i="7" s="1"/>
  <c r="AC499" i="7"/>
  <c r="AK498" i="7"/>
  <c r="AB498" i="7"/>
  <c r="AK497" i="7"/>
  <c r="AK496" i="7"/>
  <c r="AB495" i="7" s="1"/>
  <c r="AC496" i="7"/>
  <c r="AB496" i="7"/>
  <c r="AK495" i="7"/>
  <c r="AC494" i="7" s="1"/>
  <c r="AC495" i="7"/>
  <c r="AK494" i="7"/>
  <c r="AB493" i="7" s="1"/>
  <c r="AK493" i="7"/>
  <c r="AC493" i="7"/>
  <c r="AK492" i="7"/>
  <c r="AB491" i="7" s="1"/>
  <c r="AC492" i="7"/>
  <c r="AB492" i="7"/>
  <c r="AK491" i="7"/>
  <c r="AC490" i="7" s="1"/>
  <c r="AC491" i="7"/>
  <c r="AK490" i="7"/>
  <c r="AC489" i="7" s="1"/>
  <c r="AK489" i="7"/>
  <c r="AB488" i="7" s="1"/>
  <c r="AB489" i="7"/>
  <c r="AK488" i="7"/>
  <c r="AB487" i="7" s="1"/>
  <c r="AK487" i="7"/>
  <c r="AC486" i="7" s="1"/>
  <c r="AK486" i="7"/>
  <c r="AB485" i="7" s="1"/>
  <c r="AB486" i="7"/>
  <c r="AK485" i="7"/>
  <c r="AK484" i="7"/>
  <c r="AB483" i="7" s="1"/>
  <c r="AC484" i="7"/>
  <c r="AB484" i="7"/>
  <c r="AK483" i="7"/>
  <c r="AC483" i="7"/>
  <c r="AK482" i="7"/>
  <c r="AC481" i="7" s="1"/>
  <c r="AC482" i="7"/>
  <c r="AB482" i="7"/>
  <c r="AK481" i="7"/>
  <c r="AC480" i="7" s="1"/>
  <c r="AB481" i="7"/>
  <c r="AK480" i="7"/>
  <c r="AK479" i="7"/>
  <c r="AC478" i="7" s="1"/>
  <c r="AK478" i="7"/>
  <c r="AK477" i="7"/>
  <c r="AB476" i="7" s="1"/>
  <c r="AC477" i="7"/>
  <c r="AB477" i="7"/>
  <c r="AK476" i="7"/>
  <c r="AB475" i="7" s="1"/>
  <c r="AC476" i="7"/>
  <c r="AK475" i="7"/>
  <c r="AC474" i="7" s="1"/>
  <c r="AC475" i="7"/>
  <c r="AK474" i="7"/>
  <c r="AK473" i="7"/>
  <c r="AK472" i="7"/>
  <c r="AB471" i="7" s="1"/>
  <c r="AC472" i="7"/>
  <c r="AB472" i="7"/>
  <c r="AK471" i="7"/>
  <c r="AC470" i="7" s="1"/>
  <c r="AK470" i="7"/>
  <c r="AB469" i="7" s="1"/>
  <c r="AB470" i="7"/>
  <c r="AK469" i="7"/>
  <c r="AB468" i="7" s="1"/>
  <c r="AK468" i="7"/>
  <c r="AB467" i="7" s="1"/>
  <c r="AC468" i="7"/>
  <c r="AK467" i="7"/>
  <c r="AC467" i="7"/>
  <c r="AK466" i="7"/>
  <c r="AC465" i="7" s="1"/>
  <c r="AK465" i="7"/>
  <c r="AK464" i="7"/>
  <c r="AB463" i="7" s="1"/>
  <c r="AC464" i="7"/>
  <c r="AB464" i="7"/>
  <c r="AK463" i="7"/>
  <c r="AC462" i="7" s="1"/>
  <c r="AC463" i="7"/>
  <c r="AK462" i="7"/>
  <c r="AB461" i="7" s="1"/>
  <c r="AK461" i="7"/>
  <c r="AK460" i="7"/>
  <c r="AB459" i="7" s="1"/>
  <c r="AC460" i="7"/>
  <c r="AB460" i="7"/>
  <c r="AK459" i="7"/>
  <c r="AC458" i="7" s="1"/>
  <c r="AC459" i="7"/>
  <c r="AK458" i="7"/>
  <c r="AB458" i="7"/>
  <c r="AK457" i="7"/>
  <c r="AC457" i="7"/>
  <c r="AB457" i="7"/>
  <c r="AK456" i="7"/>
  <c r="AB455" i="7" s="1"/>
  <c r="AC456" i="7"/>
  <c r="AB456" i="7"/>
  <c r="AK455" i="7"/>
  <c r="AC454" i="7" s="1"/>
  <c r="AC455" i="7"/>
  <c r="AK454" i="7"/>
  <c r="AB453" i="7" s="1"/>
  <c r="AB454" i="7"/>
  <c r="AK453" i="7"/>
  <c r="AK452" i="7"/>
  <c r="AB451" i="7" s="1"/>
  <c r="AC452" i="7"/>
  <c r="AB452" i="7"/>
  <c r="AK451" i="7"/>
  <c r="AC451" i="7"/>
  <c r="AK450" i="7"/>
  <c r="AC450" i="7"/>
  <c r="AB450" i="7"/>
  <c r="AK449" i="7"/>
  <c r="AB448" i="7" s="1"/>
  <c r="AC449" i="7"/>
  <c r="AB449" i="7"/>
  <c r="AK448" i="7"/>
  <c r="AB447" i="7" s="1"/>
  <c r="AC448" i="7"/>
  <c r="AK447" i="7"/>
  <c r="AC447" i="7"/>
  <c r="AK446" i="7"/>
  <c r="AC445" i="7" s="1"/>
  <c r="AK445" i="7"/>
  <c r="AK444" i="7"/>
  <c r="AB443" i="7" s="1"/>
  <c r="AK443" i="7"/>
  <c r="AC442" i="7" s="1"/>
  <c r="AC443" i="7"/>
  <c r="AK442" i="7"/>
  <c r="AB441" i="7" s="1"/>
  <c r="AK441" i="7"/>
  <c r="AC441" i="7"/>
  <c r="AK440" i="7"/>
  <c r="AB439" i="7" s="1"/>
  <c r="AC440" i="7"/>
  <c r="AB440" i="7"/>
  <c r="AK439" i="7"/>
  <c r="AC438" i="7" s="1"/>
  <c r="AC439" i="7"/>
  <c r="AK438" i="7"/>
  <c r="AB437" i="7" s="1"/>
  <c r="AB438" i="7"/>
  <c r="AK437" i="7"/>
  <c r="AC436" i="7" s="1"/>
  <c r="AK436" i="7"/>
  <c r="AB435" i="7" s="1"/>
  <c r="AB436" i="7"/>
  <c r="AK435" i="7"/>
  <c r="AC435" i="7"/>
  <c r="AK434" i="7"/>
  <c r="AB433" i="7" s="1"/>
  <c r="AC434" i="7"/>
  <c r="AB434" i="7"/>
  <c r="AK433" i="7"/>
  <c r="AC433" i="7"/>
  <c r="AK432" i="7"/>
  <c r="AB431" i="7" s="1"/>
  <c r="AK431" i="7"/>
  <c r="AK430" i="7"/>
  <c r="AB429" i="7" s="1"/>
  <c r="AC430" i="7"/>
  <c r="AB430" i="7"/>
  <c r="AK429" i="7"/>
  <c r="AC429" i="7"/>
  <c r="AK428" i="7"/>
  <c r="AB427" i="7" s="1"/>
  <c r="AC428" i="7"/>
  <c r="AB428" i="7"/>
  <c r="AK427" i="7"/>
  <c r="AC426" i="7" s="1"/>
  <c r="AC427" i="7"/>
  <c r="AK426" i="7"/>
  <c r="AK425" i="7"/>
  <c r="AB424" i="7" s="1"/>
  <c r="AC425" i="7"/>
  <c r="AB425" i="7"/>
  <c r="AK424" i="7"/>
  <c r="AB423" i="7" s="1"/>
  <c r="AC424" i="7"/>
  <c r="AK423" i="7"/>
  <c r="AC422" i="7" s="1"/>
  <c r="AK422" i="7"/>
  <c r="AB421" i="7" s="1"/>
  <c r="AB422" i="7"/>
  <c r="AK421" i="7"/>
  <c r="AB420" i="7" s="1"/>
  <c r="AK420" i="7"/>
  <c r="AB419" i="7" s="1"/>
  <c r="AK419" i="7"/>
  <c r="AC419" i="7"/>
  <c r="AK418" i="7"/>
  <c r="AB417" i="7" s="1"/>
  <c r="AC418" i="7"/>
  <c r="AB418" i="7"/>
  <c r="AK417" i="7"/>
  <c r="AB416" i="7" s="1"/>
  <c r="AC417" i="7"/>
  <c r="AK416" i="7"/>
  <c r="AC415" i="7" s="1"/>
  <c r="AC416" i="7"/>
  <c r="AK415" i="7"/>
  <c r="AB414" i="7" s="1"/>
  <c r="AK414" i="7"/>
  <c r="AC414" i="7"/>
  <c r="AK413" i="7"/>
  <c r="AB412" i="7" s="1"/>
  <c r="AC413" i="7"/>
  <c r="AB413" i="7"/>
  <c r="AK412" i="7"/>
  <c r="AC411" i="7" s="1"/>
  <c r="AC412" i="7"/>
  <c r="AK411" i="7"/>
  <c r="AB411" i="7"/>
  <c r="AK410" i="7"/>
  <c r="AC410" i="7"/>
  <c r="AB410" i="7"/>
  <c r="AK409" i="7"/>
  <c r="AB408" i="7" s="1"/>
  <c r="AC409" i="7"/>
  <c r="AB409" i="7"/>
  <c r="AK408" i="7"/>
  <c r="AC407" i="7" s="1"/>
  <c r="AC408" i="7"/>
  <c r="AK407" i="7"/>
  <c r="AC406" i="7" s="1"/>
  <c r="AK406" i="7"/>
  <c r="AB405" i="7" s="1"/>
  <c r="AB406" i="7"/>
  <c r="AK405" i="7"/>
  <c r="AB404" i="7" s="1"/>
  <c r="AK404" i="7"/>
  <c r="AB403" i="7" s="1"/>
  <c r="AK403" i="7"/>
  <c r="AC403" i="7"/>
  <c r="AK402" i="7"/>
  <c r="AB401" i="7" s="1"/>
  <c r="AC402" i="7"/>
  <c r="AB402" i="7"/>
  <c r="AK401" i="7"/>
  <c r="AB400" i="7" s="1"/>
  <c r="AC401" i="7"/>
  <c r="AK400" i="7"/>
  <c r="AC399" i="7" s="1"/>
  <c r="AC400" i="7"/>
  <c r="AK399" i="7"/>
  <c r="AB398" i="7" s="1"/>
  <c r="AK398" i="7"/>
  <c r="AC398" i="7"/>
  <c r="AK397" i="7"/>
  <c r="AB396" i="7" s="1"/>
  <c r="AC397" i="7"/>
  <c r="AB397" i="7"/>
  <c r="AK396" i="7"/>
  <c r="AC395" i="7" s="1"/>
  <c r="AC396" i="7"/>
  <c r="AK395" i="7"/>
  <c r="AB395" i="7"/>
  <c r="AK394" i="7"/>
  <c r="AC394" i="7"/>
  <c r="AB394" i="7"/>
  <c r="AK393" i="7"/>
  <c r="AB392" i="7" s="1"/>
  <c r="AC393" i="7"/>
  <c r="AB393" i="7"/>
  <c r="AK392" i="7"/>
  <c r="AB391" i="7" s="1"/>
  <c r="AC392" i="7"/>
  <c r="AK391" i="7"/>
  <c r="AC390" i="7" s="1"/>
  <c r="AK390" i="7"/>
  <c r="AB389" i="7" s="1"/>
  <c r="AB390" i="7"/>
  <c r="AK389" i="7"/>
  <c r="AB388" i="7" s="1"/>
  <c r="AK388" i="7"/>
  <c r="AB387" i="7" s="1"/>
  <c r="AK387" i="7"/>
  <c r="AC387" i="7"/>
  <c r="AK386" i="7"/>
  <c r="AB385" i="7" s="1"/>
  <c r="AC386" i="7"/>
  <c r="AB386" i="7"/>
  <c r="AK385" i="7"/>
  <c r="AB384" i="7" s="1"/>
  <c r="AC385" i="7"/>
  <c r="AK384" i="7"/>
  <c r="AC383" i="7" s="1"/>
  <c r="AC384" i="7"/>
  <c r="AK383" i="7"/>
  <c r="AB382" i="7" s="1"/>
  <c r="AK382" i="7"/>
  <c r="AC382" i="7"/>
  <c r="AK381" i="7"/>
  <c r="AB380" i="7" s="1"/>
  <c r="AC381" i="7"/>
  <c r="AB381" i="7"/>
  <c r="AK380" i="7"/>
  <c r="AC379" i="7" s="1"/>
  <c r="AC380" i="7"/>
  <c r="AK379" i="7"/>
  <c r="AB379" i="7"/>
  <c r="AK378" i="7"/>
  <c r="AC378" i="7"/>
  <c r="AB378" i="7"/>
  <c r="AK377" i="7"/>
  <c r="AB376" i="7" s="1"/>
  <c r="AC377" i="7"/>
  <c r="AB377" i="7"/>
  <c r="AK376" i="7"/>
  <c r="AC375" i="7" s="1"/>
  <c r="AC376" i="7"/>
  <c r="AK375" i="7"/>
  <c r="AC374" i="7" s="1"/>
  <c r="AK374" i="7"/>
  <c r="AB373" i="7" s="1"/>
  <c r="AB374" i="7"/>
  <c r="AK373" i="7"/>
  <c r="AB372" i="7" s="1"/>
  <c r="AK372" i="7"/>
  <c r="AB371" i="7" s="1"/>
  <c r="AK371" i="7"/>
  <c r="AC371" i="7"/>
  <c r="AK370" i="7"/>
  <c r="AB369" i="7" s="1"/>
  <c r="AC370" i="7"/>
  <c r="AB370" i="7"/>
  <c r="AK369" i="7"/>
  <c r="AB368" i="7" s="1"/>
  <c r="AC369" i="7"/>
  <c r="AK368" i="7"/>
  <c r="AC367" i="7" s="1"/>
  <c r="AC368" i="7"/>
  <c r="AK367" i="7"/>
  <c r="AB366" i="7" s="1"/>
  <c r="AK366" i="7"/>
  <c r="AC366" i="7"/>
  <c r="AK365" i="7"/>
  <c r="AB364" i="7" s="1"/>
  <c r="AC365" i="7"/>
  <c r="AB365" i="7"/>
  <c r="AK364" i="7"/>
  <c r="AC363" i="7" s="1"/>
  <c r="AC364" i="7"/>
  <c r="AK363" i="7"/>
  <c r="AB363" i="7"/>
  <c r="AK362" i="7"/>
  <c r="AC362" i="7"/>
  <c r="AB362" i="7"/>
  <c r="AK361" i="7"/>
  <c r="AB360" i="7" s="1"/>
  <c r="AC361" i="7"/>
  <c r="AB361" i="7"/>
  <c r="AK360" i="7"/>
  <c r="AB359" i="7" s="1"/>
  <c r="AC360" i="7"/>
  <c r="AK359" i="7"/>
  <c r="AC358" i="7" s="1"/>
  <c r="AK358" i="7"/>
  <c r="AB357" i="7" s="1"/>
  <c r="AB358" i="7"/>
  <c r="AK357" i="7"/>
  <c r="AB356" i="7" s="1"/>
  <c r="AK356" i="7"/>
  <c r="AB355" i="7" s="1"/>
  <c r="AK355" i="7"/>
  <c r="AC355" i="7"/>
  <c r="AK354" i="7"/>
  <c r="AB353" i="7" s="1"/>
  <c r="AC354" i="7"/>
  <c r="AB354" i="7"/>
  <c r="AK353" i="7"/>
  <c r="AB352" i="7" s="1"/>
  <c r="AC353" i="7"/>
  <c r="AK352" i="7"/>
  <c r="AC351" i="7" s="1"/>
  <c r="AC352" i="7"/>
  <c r="AK351" i="7"/>
  <c r="AB350" i="7" s="1"/>
  <c r="AK350" i="7"/>
  <c r="AC350" i="7"/>
  <c r="AK349" i="7"/>
  <c r="AB348" i="7" s="1"/>
  <c r="AC349" i="7"/>
  <c r="AB349" i="7"/>
  <c r="AK348" i="7"/>
  <c r="AC347" i="7" s="1"/>
  <c r="AK347" i="7"/>
  <c r="AB347" i="7"/>
  <c r="AK346" i="7"/>
  <c r="AC346" i="7"/>
  <c r="AB346" i="7"/>
  <c r="AK345" i="7"/>
  <c r="AB344" i="7" s="1"/>
  <c r="AC345" i="7"/>
  <c r="AB345" i="7"/>
  <c r="AK344" i="7"/>
  <c r="AC343" i="7" s="1"/>
  <c r="AC344" i="7"/>
  <c r="AK343" i="7"/>
  <c r="AC342" i="7" s="1"/>
  <c r="AK342" i="7"/>
  <c r="AB341" i="7" s="1"/>
  <c r="AB342" i="7"/>
  <c r="AK341" i="7"/>
  <c r="AB340" i="7" s="1"/>
  <c r="AK340" i="7"/>
  <c r="AB339" i="7" s="1"/>
  <c r="AK339" i="7"/>
  <c r="AC339" i="7"/>
  <c r="AK338" i="7"/>
  <c r="AB337" i="7" s="1"/>
  <c r="AC338" i="7"/>
  <c r="AB338" i="7"/>
  <c r="AK337" i="7"/>
  <c r="AB336" i="7" s="1"/>
  <c r="AC337" i="7"/>
  <c r="AK336" i="7"/>
  <c r="AC335" i="7" s="1"/>
  <c r="AC336" i="7"/>
  <c r="AK335" i="7"/>
  <c r="AB334" i="7" s="1"/>
  <c r="AK334" i="7"/>
  <c r="AC334" i="7"/>
  <c r="AK333" i="7"/>
  <c r="AB332" i="7" s="1"/>
  <c r="AC333" i="7"/>
  <c r="AB333" i="7"/>
  <c r="AK332" i="7"/>
  <c r="AC331" i="7" s="1"/>
  <c r="AC332" i="7"/>
  <c r="AK331" i="7"/>
  <c r="AB331" i="7"/>
  <c r="AK330" i="7"/>
  <c r="AC330" i="7"/>
  <c r="AB330" i="7"/>
  <c r="AK329" i="7"/>
  <c r="AB328" i="7" s="1"/>
  <c r="AC329" i="7"/>
  <c r="AB329" i="7"/>
  <c r="AK328" i="7"/>
  <c r="AB327" i="7" s="1"/>
  <c r="AC328" i="7"/>
  <c r="AK327" i="7"/>
  <c r="AC326" i="7" s="1"/>
  <c r="AK326" i="7"/>
  <c r="AB325" i="7" s="1"/>
  <c r="AB326" i="7"/>
  <c r="AK325" i="7"/>
  <c r="AB324" i="7" s="1"/>
  <c r="AK324" i="7"/>
  <c r="AB323" i="7" s="1"/>
  <c r="AK323" i="7"/>
  <c r="AC323" i="7"/>
  <c r="AK322" i="7"/>
  <c r="AB321" i="7" s="1"/>
  <c r="AC322" i="7"/>
  <c r="AB322" i="7"/>
  <c r="AK321" i="7"/>
  <c r="AB320" i="7" s="1"/>
  <c r="AC321" i="7"/>
  <c r="AK320" i="7"/>
  <c r="AC319" i="7" s="1"/>
  <c r="AC320" i="7"/>
  <c r="AK319" i="7"/>
  <c r="AB318" i="7" s="1"/>
  <c r="AK318" i="7"/>
  <c r="AC318" i="7"/>
  <c r="AK317" i="7"/>
  <c r="AB316" i="7" s="1"/>
  <c r="AC317" i="7"/>
  <c r="AB317" i="7"/>
  <c r="AK316" i="7"/>
  <c r="AC315" i="7" s="1"/>
  <c r="AK315" i="7"/>
  <c r="AB315" i="7"/>
  <c r="AK314" i="7"/>
  <c r="AC314" i="7"/>
  <c r="AB314" i="7"/>
  <c r="AK313" i="7"/>
  <c r="AB312" i="7" s="1"/>
  <c r="AC313" i="7"/>
  <c r="AB313" i="7"/>
  <c r="AK312" i="7"/>
  <c r="AC311" i="7" s="1"/>
  <c r="AC312" i="7"/>
  <c r="AK311" i="7"/>
  <c r="AC310" i="7" s="1"/>
  <c r="AK310" i="7"/>
  <c r="AB309" i="7" s="1"/>
  <c r="AB310" i="7"/>
  <c r="AK309" i="7"/>
  <c r="AB308" i="7" s="1"/>
  <c r="AK308" i="7"/>
  <c r="AB307" i="7" s="1"/>
  <c r="AK307" i="7"/>
  <c r="AC307" i="7"/>
  <c r="AK306" i="7"/>
  <c r="AB305" i="7" s="1"/>
  <c r="AC306" i="7"/>
  <c r="AB306" i="7"/>
  <c r="AK305" i="7"/>
  <c r="AB304" i="7" s="1"/>
  <c r="AC305" i="7"/>
  <c r="AK304" i="7"/>
  <c r="AC303" i="7" s="1"/>
  <c r="AC304" i="7"/>
  <c r="AK303" i="7"/>
  <c r="AB302" i="7" s="1"/>
  <c r="AK302" i="7"/>
  <c r="AC302" i="7"/>
  <c r="AK301" i="7"/>
  <c r="AB300" i="7" s="1"/>
  <c r="AC301" i="7"/>
  <c r="AB301" i="7"/>
  <c r="AK300" i="7"/>
  <c r="AC299" i="7" s="1"/>
  <c r="AC300" i="7"/>
  <c r="AK299" i="7"/>
  <c r="AB299" i="7"/>
  <c r="AK298" i="7"/>
  <c r="AC298" i="7"/>
  <c r="AB298" i="7"/>
  <c r="AK297" i="7"/>
  <c r="AB296" i="7" s="1"/>
  <c r="AC297" i="7"/>
  <c r="AB297" i="7"/>
  <c r="AK296" i="7"/>
  <c r="AB295" i="7" s="1"/>
  <c r="AC296" i="7"/>
  <c r="AK295" i="7"/>
  <c r="AC294" i="7" s="1"/>
  <c r="AK294" i="7"/>
  <c r="AB293" i="7" s="1"/>
  <c r="AB294" i="7"/>
  <c r="AK293" i="7"/>
  <c r="AB292" i="7" s="1"/>
  <c r="AK292" i="7"/>
  <c r="AB291" i="7" s="1"/>
  <c r="AK291" i="7"/>
  <c r="AC291" i="7"/>
  <c r="AK290" i="7"/>
  <c r="AB289" i="7" s="1"/>
  <c r="AC290" i="7"/>
  <c r="AB290" i="7"/>
  <c r="AK289" i="7"/>
  <c r="AB288" i="7" s="1"/>
  <c r="AC289" i="7"/>
  <c r="AK288" i="7"/>
  <c r="AC287" i="7" s="1"/>
  <c r="AC288" i="7"/>
  <c r="AK287" i="7"/>
  <c r="AB286" i="7" s="1"/>
  <c r="AK286" i="7"/>
  <c r="AC286" i="7"/>
  <c r="AK285" i="7"/>
  <c r="AB284" i="7" s="1"/>
  <c r="AC285" i="7"/>
  <c r="AB285" i="7"/>
  <c r="AK284" i="7"/>
  <c r="AC283" i="7" s="1"/>
  <c r="AK283" i="7"/>
  <c r="AB283" i="7"/>
  <c r="AK282" i="7"/>
  <c r="AC282" i="7"/>
  <c r="AB282" i="7"/>
  <c r="AK281" i="7"/>
  <c r="AB280" i="7" s="1"/>
  <c r="AC281" i="7"/>
  <c r="AB281" i="7"/>
  <c r="AK280" i="7"/>
  <c r="AC279" i="7" s="1"/>
  <c r="AC280" i="7"/>
  <c r="AK279" i="7"/>
  <c r="AC278" i="7" s="1"/>
  <c r="AK278" i="7"/>
  <c r="AB277" i="7" s="1"/>
  <c r="AB278" i="7"/>
  <c r="AK277" i="7"/>
  <c r="AB276" i="7" s="1"/>
  <c r="AK276" i="7"/>
  <c r="AB275" i="7" s="1"/>
  <c r="AK275" i="7"/>
  <c r="AC275" i="7"/>
  <c r="AK274" i="7"/>
  <c r="AB273" i="7" s="1"/>
  <c r="AC274" i="7"/>
  <c r="AB274" i="7"/>
  <c r="AK273" i="7"/>
  <c r="AB272" i="7" s="1"/>
  <c r="AC273" i="7"/>
  <c r="AK272" i="7"/>
  <c r="AC271" i="7" s="1"/>
  <c r="AC272" i="7"/>
  <c r="AK271" i="7"/>
  <c r="AB270" i="7" s="1"/>
  <c r="AK270" i="7"/>
  <c r="AC270" i="7"/>
  <c r="AK269" i="7"/>
  <c r="AB268" i="7" s="1"/>
  <c r="AC269" i="7"/>
  <c r="AB269" i="7"/>
  <c r="AK268" i="7"/>
  <c r="AC267" i="7" s="1"/>
  <c r="AC268" i="7"/>
  <c r="AK267" i="7"/>
  <c r="AB267" i="7"/>
  <c r="AK266" i="7"/>
  <c r="AC266" i="7"/>
  <c r="AB266" i="7"/>
  <c r="AK265" i="7"/>
  <c r="AB264" i="7" s="1"/>
  <c r="AC265" i="7"/>
  <c r="AB265" i="7"/>
  <c r="AK264" i="7"/>
  <c r="AB263" i="7" s="1"/>
  <c r="AC264" i="7"/>
  <c r="AK263" i="7"/>
  <c r="AC262" i="7" s="1"/>
  <c r="AK262" i="7"/>
  <c r="AB261" i="7" s="1"/>
  <c r="AB262" i="7"/>
  <c r="AK261" i="7"/>
  <c r="AB260" i="7" s="1"/>
  <c r="AK260" i="7"/>
  <c r="AC259" i="7" s="1"/>
  <c r="AC260" i="7"/>
  <c r="AK259" i="7"/>
  <c r="AB258" i="7" s="1"/>
  <c r="AB259" i="7"/>
  <c r="AK258" i="7"/>
  <c r="AK257" i="7"/>
  <c r="AB256" i="7" s="1"/>
  <c r="AC257" i="7"/>
  <c r="AB257" i="7"/>
  <c r="AK256" i="7"/>
  <c r="AC256" i="7"/>
  <c r="AK255" i="7"/>
  <c r="AC255" i="7"/>
  <c r="AB255" i="7"/>
  <c r="AK254" i="7"/>
  <c r="AB253" i="7" s="1"/>
  <c r="AC254" i="7"/>
  <c r="AB254" i="7"/>
  <c r="AK253" i="7"/>
  <c r="AB252" i="7" s="1"/>
  <c r="AC253" i="7"/>
  <c r="AK252" i="7"/>
  <c r="AC252" i="7"/>
  <c r="AK251" i="7"/>
  <c r="AC250" i="7" s="1"/>
  <c r="AK250" i="7"/>
  <c r="AB249" i="7" s="1"/>
  <c r="AB250" i="7"/>
  <c r="AK249" i="7"/>
  <c r="AB248" i="7" s="1"/>
  <c r="AK248" i="7"/>
  <c r="AC247" i="7" s="1"/>
  <c r="AC248" i="7"/>
  <c r="AK247" i="7"/>
  <c r="AK246" i="7"/>
  <c r="AK245" i="7"/>
  <c r="AB244" i="7" s="1"/>
  <c r="AC245" i="7"/>
  <c r="AB245" i="7"/>
  <c r="AK244" i="7"/>
  <c r="AC243" i="7" s="1"/>
  <c r="AK243" i="7"/>
  <c r="AB242" i="7" s="1"/>
  <c r="AB243" i="7"/>
  <c r="AK242" i="7"/>
  <c r="AK241" i="7"/>
  <c r="AB240" i="7" s="1"/>
  <c r="AC241" i="7"/>
  <c r="AB241" i="7"/>
  <c r="AK240" i="7"/>
  <c r="AC240" i="7"/>
  <c r="AK239" i="7"/>
  <c r="AC239" i="7"/>
  <c r="AB239" i="7"/>
  <c r="AK238" i="7"/>
  <c r="AB237" i="7" s="1"/>
  <c r="AC238" i="7"/>
  <c r="AB238" i="7"/>
  <c r="AK237" i="7"/>
  <c r="AB236" i="7" s="1"/>
  <c r="AC237" i="7"/>
  <c r="AK236" i="7"/>
  <c r="AC235" i="7" s="1"/>
  <c r="AC236" i="7"/>
  <c r="AK235" i="7"/>
  <c r="AB234" i="7" s="1"/>
  <c r="AK234" i="7"/>
  <c r="AC234" i="7"/>
  <c r="AK233" i="7"/>
  <c r="AB232" i="7" s="1"/>
  <c r="AC233" i="7"/>
  <c r="AB233" i="7"/>
  <c r="AK232" i="7"/>
  <c r="AC231" i="7" s="1"/>
  <c r="AC232" i="7"/>
  <c r="AK231" i="7"/>
  <c r="AC230" i="7" s="1"/>
  <c r="AK230" i="7"/>
  <c r="AB229" i="7" s="1"/>
  <c r="AB230" i="7"/>
  <c r="AK229" i="7"/>
  <c r="AB228" i="7" s="1"/>
  <c r="AK228" i="7"/>
  <c r="AB227" i="7" s="1"/>
  <c r="AK227" i="7"/>
  <c r="AC227" i="7"/>
  <c r="AK226" i="7"/>
  <c r="AB225" i="7" s="1"/>
  <c r="AC226" i="7"/>
  <c r="AB226" i="7"/>
  <c r="AK225" i="7"/>
  <c r="AB224" i="7" s="1"/>
  <c r="AC225" i="7"/>
  <c r="AK224" i="7"/>
  <c r="AC223" i="7" s="1"/>
  <c r="AC224" i="7"/>
  <c r="AK223" i="7"/>
  <c r="AB222" i="7" s="1"/>
  <c r="AK222" i="7"/>
  <c r="AC222" i="7"/>
  <c r="AK221" i="7"/>
  <c r="AB220" i="7" s="1"/>
  <c r="AC221" i="7"/>
  <c r="AB221" i="7"/>
  <c r="AK220" i="7"/>
  <c r="AC219" i="7" s="1"/>
  <c r="AC220" i="7"/>
  <c r="AK219" i="7"/>
  <c r="AK218" i="7"/>
  <c r="AB217" i="7" s="1"/>
  <c r="AC218" i="7"/>
  <c r="AB218" i="7"/>
  <c r="AK217" i="7"/>
  <c r="AB216" i="7" s="1"/>
  <c r="AC217" i="7"/>
  <c r="AK216" i="7"/>
  <c r="AB215" i="7" s="1"/>
  <c r="AC216" i="7"/>
  <c r="AK215" i="7"/>
  <c r="AB214" i="7" s="1"/>
  <c r="AK214" i="7"/>
  <c r="AC214" i="7"/>
  <c r="AK213" i="7"/>
  <c r="AB212" i="7" s="1"/>
  <c r="AC213" i="7"/>
  <c r="AB213" i="7"/>
  <c r="AK212" i="7"/>
  <c r="AK211" i="7"/>
  <c r="AB210" i="7" s="1"/>
  <c r="AC211" i="7"/>
  <c r="AB211" i="7"/>
  <c r="AK210" i="7"/>
  <c r="AC210" i="7"/>
  <c r="AK209" i="7"/>
  <c r="AB208" i="7" s="1"/>
  <c r="AC209" i="7"/>
  <c r="AB209" i="7"/>
  <c r="AK208" i="7"/>
  <c r="AC208" i="7"/>
  <c r="AK207" i="7"/>
  <c r="AC207" i="7"/>
  <c r="AB207" i="7"/>
  <c r="AK206" i="7"/>
  <c r="AB205" i="7" s="1"/>
  <c r="AC206" i="7"/>
  <c r="AB206" i="7"/>
  <c r="AK205" i="7"/>
  <c r="AB204" i="7" s="1"/>
  <c r="AC205" i="7"/>
  <c r="AK204" i="7"/>
  <c r="AC203" i="7" s="1"/>
  <c r="AC204" i="7"/>
  <c r="AK203" i="7"/>
  <c r="AK202" i="7"/>
  <c r="AK201" i="7"/>
  <c r="AB200" i="7" s="1"/>
  <c r="AC201" i="7"/>
  <c r="AB201" i="7"/>
  <c r="AK200" i="7"/>
  <c r="AC199" i="7" s="1"/>
  <c r="AK199" i="7"/>
  <c r="AK198" i="7"/>
  <c r="AB197" i="7" s="1"/>
  <c r="AC198" i="7"/>
  <c r="AB198" i="7"/>
  <c r="AK197" i="7"/>
  <c r="AB196" i="7" s="1"/>
  <c r="AC197" i="7"/>
  <c r="AK196" i="7"/>
  <c r="AK195" i="7"/>
  <c r="AK194" i="7"/>
  <c r="AB193" i="7" s="1"/>
  <c r="AC194" i="7"/>
  <c r="AB194" i="7"/>
  <c r="AK193" i="7"/>
  <c r="AB192" i="7" s="1"/>
  <c r="AC193" i="7"/>
  <c r="AK192" i="7"/>
  <c r="AC191" i="7" s="1"/>
  <c r="AC192" i="7"/>
  <c r="AK191" i="7"/>
  <c r="AB190" i="7" s="1"/>
  <c r="AB191" i="7"/>
  <c r="AK190" i="7"/>
  <c r="AK189" i="7"/>
  <c r="AB188" i="7" s="1"/>
  <c r="AC189" i="7"/>
  <c r="AB189" i="7"/>
  <c r="AK188" i="7"/>
  <c r="AC187" i="7" s="1"/>
  <c r="AC188" i="7"/>
  <c r="AK187" i="7"/>
  <c r="AC186" i="7" s="1"/>
  <c r="AK186" i="7"/>
  <c r="AB185" i="7" s="1"/>
  <c r="AB186" i="7"/>
  <c r="AK185" i="7"/>
  <c r="AB184" i="7" s="1"/>
  <c r="AK184" i="7"/>
  <c r="AB183" i="7" s="1"/>
  <c r="AC184" i="7"/>
  <c r="AK183" i="7"/>
  <c r="AK182" i="7"/>
  <c r="AK181" i="7"/>
  <c r="AB180" i="7" s="1"/>
  <c r="AC181" i="7"/>
  <c r="AB181" i="7"/>
  <c r="AK180" i="7"/>
  <c r="AC179" i="7" s="1"/>
  <c r="AK179" i="7"/>
  <c r="AB178" i="7" s="1"/>
  <c r="AB179" i="7"/>
  <c r="AK178" i="7"/>
  <c r="AK177" i="7"/>
  <c r="AB176" i="7" s="1"/>
  <c r="AC177" i="7"/>
  <c r="AB177" i="7"/>
  <c r="AK176" i="7"/>
  <c r="AC176" i="7"/>
  <c r="AK175" i="7"/>
  <c r="AC175" i="7"/>
  <c r="AB175" i="7"/>
  <c r="AK174" i="7"/>
  <c r="AB173" i="7" s="1"/>
  <c r="AC174" i="7"/>
  <c r="AB174" i="7"/>
  <c r="AK173" i="7"/>
  <c r="AB172" i="7" s="1"/>
  <c r="AC173" i="7"/>
  <c r="AK172" i="7"/>
  <c r="AC171" i="7" s="1"/>
  <c r="AC172" i="7"/>
  <c r="AK171" i="7"/>
  <c r="AB170" i="7" s="1"/>
  <c r="AK170" i="7"/>
  <c r="AC170" i="7"/>
  <c r="AK169" i="7"/>
  <c r="AB168" i="7" s="1"/>
  <c r="AC169" i="7"/>
  <c r="AB169" i="7"/>
  <c r="AK168" i="7"/>
  <c r="AC167" i="7" s="1"/>
  <c r="AK167" i="7"/>
  <c r="AC166" i="7" s="1"/>
  <c r="AK166" i="7"/>
  <c r="AB165" i="7" s="1"/>
  <c r="AB166" i="7"/>
  <c r="AK165" i="7"/>
  <c r="AB164" i="7" s="1"/>
  <c r="AK164" i="7"/>
  <c r="AB163" i="7" s="1"/>
  <c r="AK163" i="7"/>
  <c r="AC163" i="7"/>
  <c r="AK162" i="7"/>
  <c r="AB161" i="7" s="1"/>
  <c r="AC162" i="7"/>
  <c r="AB162" i="7"/>
  <c r="AK161" i="7"/>
  <c r="AB160" i="7" s="1"/>
  <c r="AC161" i="7"/>
  <c r="AK160" i="7"/>
  <c r="AC159" i="7" s="1"/>
  <c r="AC160" i="7"/>
  <c r="AK159" i="7"/>
  <c r="AB158" i="7" s="1"/>
  <c r="AK158" i="7"/>
  <c r="AK157" i="7"/>
  <c r="AB156" i="7" s="1"/>
  <c r="AC157" i="7"/>
  <c r="AB157" i="7"/>
  <c r="AK156" i="7"/>
  <c r="AC155" i="7" s="1"/>
  <c r="AK155" i="7"/>
  <c r="AK154" i="7"/>
  <c r="AB153" i="7" s="1"/>
  <c r="AC154" i="7"/>
  <c r="AB154" i="7"/>
  <c r="AK153" i="7"/>
  <c r="AB152" i="7" s="1"/>
  <c r="AC153" i="7"/>
  <c r="AK152" i="7"/>
  <c r="AB151" i="7" s="1"/>
  <c r="AK151" i="7"/>
  <c r="AK150" i="7"/>
  <c r="AB149" i="7" s="1"/>
  <c r="AC150" i="7"/>
  <c r="AB150" i="7"/>
  <c r="AK149" i="7"/>
  <c r="AB148" i="7" s="1"/>
  <c r="AC149" i="7"/>
  <c r="AK148" i="7"/>
  <c r="AB147" i="7" s="1"/>
  <c r="AK147" i="7"/>
  <c r="AC147" i="7"/>
  <c r="AK146" i="7"/>
  <c r="AB145" i="7" s="1"/>
  <c r="AC146" i="7"/>
  <c r="AB146" i="7"/>
  <c r="AK145" i="7"/>
  <c r="AB144" i="7" s="1"/>
  <c r="AC145" i="7"/>
  <c r="AK144" i="7"/>
  <c r="AC143" i="7" s="1"/>
  <c r="AC144" i="7"/>
  <c r="AK143" i="7"/>
  <c r="AB142" i="7" s="1"/>
  <c r="AK142" i="7"/>
  <c r="AK141" i="7"/>
  <c r="AB140" i="7" s="1"/>
  <c r="AC141" i="7"/>
  <c r="AB141" i="7"/>
  <c r="AK140" i="7"/>
  <c r="AC139" i="7" s="1"/>
  <c r="AK139" i="7"/>
  <c r="AC138" i="7" s="1"/>
  <c r="AK138" i="7"/>
  <c r="AB137" i="7" s="1"/>
  <c r="AB138" i="7"/>
  <c r="AK137" i="7"/>
  <c r="AB136" i="7" s="1"/>
  <c r="AK136" i="7"/>
  <c r="AC135" i="7" s="1"/>
  <c r="AC136" i="7"/>
  <c r="AK135" i="7"/>
  <c r="AC134" i="7" s="1"/>
  <c r="AK134" i="7"/>
  <c r="AK133" i="7"/>
  <c r="AB132" i="7" s="1"/>
  <c r="AC133" i="7"/>
  <c r="AB133" i="7"/>
  <c r="AK132" i="7"/>
  <c r="AC131" i="7" s="1"/>
  <c r="AK131" i="7"/>
  <c r="AB130" i="7" s="1"/>
  <c r="AK130" i="7"/>
  <c r="AC129" i="7" s="1"/>
  <c r="AK129" i="7"/>
  <c r="AB128" i="7" s="1"/>
  <c r="AB129" i="7"/>
  <c r="AK128" i="7"/>
  <c r="AC128" i="7"/>
  <c r="AK127" i="7"/>
  <c r="AC127" i="7"/>
  <c r="AB127" i="7"/>
  <c r="AK126" i="7"/>
  <c r="AB125" i="7" s="1"/>
  <c r="AC126" i="7"/>
  <c r="AB126" i="7"/>
  <c r="AK125" i="7"/>
  <c r="AB124" i="7" s="1"/>
  <c r="AK124" i="7"/>
  <c r="AC123" i="7" s="1"/>
  <c r="AC124" i="7"/>
  <c r="AK123" i="7"/>
  <c r="AB122" i="7" s="1"/>
  <c r="AK122" i="7"/>
  <c r="AK121" i="7"/>
  <c r="AB120" i="7" s="1"/>
  <c r="AC121" i="7"/>
  <c r="AB121" i="7"/>
  <c r="AK120" i="7"/>
  <c r="AB119" i="7" s="1"/>
  <c r="AK119" i="7"/>
  <c r="AB118" i="7" s="1"/>
  <c r="AK118" i="7"/>
  <c r="AB117" i="7" s="1"/>
  <c r="AK117" i="7"/>
  <c r="AB116" i="7" s="1"/>
  <c r="AK116" i="7"/>
  <c r="AC116" i="7"/>
  <c r="AK115" i="7"/>
  <c r="AC115" i="7"/>
  <c r="AB115" i="7"/>
  <c r="AK114" i="7"/>
  <c r="AB113" i="7" s="1"/>
  <c r="AC114" i="7"/>
  <c r="AB114" i="7"/>
  <c r="AK113" i="7"/>
  <c r="AB112" i="7" s="1"/>
  <c r="AC113" i="7"/>
  <c r="AK112" i="7"/>
  <c r="AB111" i="7" s="1"/>
  <c r="AC112" i="7"/>
  <c r="AK111" i="7"/>
  <c r="AB110" i="7" s="1"/>
  <c r="AK110" i="7"/>
  <c r="AC110" i="7"/>
  <c r="AK109" i="7"/>
  <c r="AB108" i="7" s="1"/>
  <c r="AC109" i="7"/>
  <c r="AB109" i="7"/>
  <c r="AK108" i="7"/>
  <c r="AC107" i="7" s="1"/>
  <c r="AK107" i="7"/>
  <c r="AB107" i="7"/>
  <c r="AK106" i="7"/>
  <c r="AC106" i="7"/>
  <c r="AB106" i="7"/>
  <c r="AK105" i="7"/>
  <c r="AB104" i="7" s="1"/>
  <c r="AC105" i="7"/>
  <c r="AB105" i="7"/>
  <c r="AK104" i="7"/>
  <c r="AB103" i="7" s="1"/>
  <c r="AK103" i="7"/>
  <c r="AB102" i="7" s="1"/>
  <c r="AK102" i="7"/>
  <c r="AC102" i="7"/>
  <c r="AK101" i="7"/>
  <c r="AB100" i="7" s="1"/>
  <c r="AC101" i="7"/>
  <c r="AB101" i="7"/>
  <c r="AK100" i="7"/>
  <c r="AK99" i="7"/>
  <c r="AC99" i="7"/>
  <c r="AB99" i="7"/>
  <c r="AK98" i="7"/>
  <c r="AC98" i="7"/>
  <c r="AB98" i="7"/>
  <c r="AK97" i="7"/>
  <c r="AB96" i="7" s="1"/>
  <c r="AC97" i="7"/>
  <c r="AB97" i="7"/>
  <c r="AK96" i="7"/>
  <c r="AC95" i="7" s="1"/>
  <c r="AC96" i="7"/>
  <c r="AK95" i="7"/>
  <c r="AB95" i="7"/>
  <c r="AK94" i="7"/>
  <c r="AB93" i="7" s="1"/>
  <c r="AC94" i="7"/>
  <c r="AB94" i="7"/>
  <c r="AK93" i="7"/>
  <c r="AB92" i="7" s="1"/>
  <c r="AC93" i="7"/>
  <c r="AK92" i="7"/>
  <c r="AC91" i="7" s="1"/>
  <c r="AK91" i="7"/>
  <c r="AC90" i="7" s="1"/>
  <c r="AK90" i="7"/>
  <c r="AB89" i="7" s="1"/>
  <c r="AK89" i="7"/>
  <c r="AB88" i="7" s="1"/>
  <c r="AK88" i="7"/>
  <c r="AC87" i="7" s="1"/>
  <c r="AK87" i="7"/>
  <c r="AC86" i="7" s="1"/>
  <c r="AK86" i="7"/>
  <c r="AB85" i="7" s="1"/>
  <c r="AB86" i="7"/>
  <c r="AK85" i="7"/>
  <c r="AB84" i="7" s="1"/>
  <c r="AK84" i="7"/>
  <c r="AB83" i="7" s="1"/>
  <c r="AK83" i="7"/>
  <c r="AC83" i="7"/>
  <c r="AK82" i="7"/>
  <c r="AB81" i="7" s="1"/>
  <c r="AC82" i="7"/>
  <c r="AB82" i="7"/>
  <c r="AK81" i="7"/>
  <c r="AB80" i="7" s="1"/>
  <c r="AC81" i="7"/>
  <c r="AK80" i="7"/>
  <c r="AB79" i="7" s="1"/>
  <c r="AC80" i="7"/>
  <c r="AK79" i="7"/>
  <c r="AB78" i="7" s="1"/>
  <c r="AK78" i="7"/>
  <c r="AC78" i="7"/>
  <c r="AK77" i="7"/>
  <c r="AB76" i="7" s="1"/>
  <c r="AC77" i="7"/>
  <c r="AB77" i="7"/>
  <c r="AK76" i="7"/>
  <c r="AC75" i="7" s="1"/>
  <c r="AK75" i="7"/>
  <c r="AB75" i="7"/>
  <c r="AK74" i="7"/>
  <c r="AC74" i="7"/>
  <c r="AB74" i="7"/>
  <c r="AK73" i="7"/>
  <c r="AB72" i="7" s="1"/>
  <c r="AC73" i="7"/>
  <c r="AB73" i="7"/>
  <c r="AK72" i="7"/>
  <c r="AB71" i="7" s="1"/>
  <c r="AK71" i="7"/>
  <c r="AB70" i="7" s="1"/>
  <c r="AK70" i="7"/>
  <c r="AC70" i="7"/>
  <c r="AK69" i="7"/>
  <c r="AB68" i="7" s="1"/>
  <c r="AC69" i="7"/>
  <c r="AB69" i="7"/>
  <c r="AK68" i="7"/>
  <c r="AK67" i="7"/>
  <c r="AB66" i="7" s="1"/>
  <c r="AC67" i="7"/>
  <c r="AB67" i="7"/>
  <c r="AK66" i="7"/>
  <c r="AC66" i="7"/>
  <c r="AK65" i="7"/>
  <c r="AB64" i="7" s="1"/>
  <c r="AC65" i="7"/>
  <c r="AB65" i="7"/>
  <c r="AK64" i="7"/>
  <c r="AK63" i="7"/>
  <c r="AC63" i="7"/>
  <c r="AB63" i="7"/>
  <c r="AK62" i="7"/>
  <c r="AB61" i="7" s="1"/>
  <c r="AC62" i="7"/>
  <c r="AB62" i="7"/>
  <c r="AK61" i="7"/>
  <c r="AB60" i="7" s="1"/>
  <c r="AK60" i="7"/>
  <c r="AC59" i="7" s="1"/>
  <c r="AC60" i="7"/>
  <c r="AK59" i="7"/>
  <c r="AC58" i="7" s="1"/>
  <c r="AK58" i="7"/>
  <c r="AB57" i="7" s="1"/>
  <c r="AK57" i="7"/>
  <c r="AB56" i="7" s="1"/>
  <c r="AC57" i="7"/>
  <c r="AK56" i="7"/>
  <c r="AC55" i="7" s="1"/>
  <c r="AK55" i="7"/>
  <c r="AK54" i="7"/>
  <c r="AC54" i="7"/>
  <c r="AB54" i="7"/>
  <c r="AK53" i="7"/>
  <c r="AB52" i="7" s="1"/>
  <c r="AC53" i="7"/>
  <c r="AB53" i="7"/>
  <c r="AK52" i="7"/>
  <c r="AK51" i="7"/>
  <c r="AC51" i="7"/>
  <c r="AB51" i="7"/>
  <c r="AK50" i="7"/>
  <c r="AB49" i="7" s="1"/>
  <c r="AC50" i="7"/>
  <c r="AB50" i="7"/>
  <c r="AK49" i="7"/>
  <c r="AC49" i="7"/>
  <c r="AK48" i="7"/>
  <c r="AC47" i="7" s="1"/>
  <c r="AC48" i="7"/>
  <c r="AB48" i="7"/>
  <c r="AK47" i="7"/>
  <c r="AB46" i="7" s="1"/>
  <c r="AI47" i="7"/>
  <c r="AH47" i="7"/>
  <c r="AK46" i="7"/>
  <c r="AC45" i="7" s="1"/>
  <c r="AI46" i="7"/>
  <c r="AH46" i="7"/>
  <c r="AC46" i="7"/>
  <c r="AK45" i="7"/>
  <c r="AB44" i="7" s="1"/>
  <c r="AI45" i="7"/>
  <c r="AH45" i="7"/>
  <c r="AK44" i="7"/>
  <c r="AC43" i="7" s="1"/>
  <c r="AI44" i="7"/>
  <c r="AH44" i="7"/>
  <c r="AK43" i="7"/>
  <c r="AB42" i="7" s="1"/>
  <c r="AI43" i="7"/>
  <c r="AH43" i="7"/>
  <c r="AK42" i="7"/>
  <c r="AC41" i="7" s="1"/>
  <c r="AI42" i="7"/>
  <c r="AH42" i="7"/>
  <c r="AK41" i="7"/>
  <c r="AB40" i="7" s="1"/>
  <c r="AI41" i="7"/>
  <c r="AH41" i="7"/>
  <c r="AK40" i="7"/>
  <c r="AC39" i="7" s="1"/>
  <c r="AI40" i="7"/>
  <c r="AH40" i="7"/>
  <c r="AK39" i="7"/>
  <c r="AB38" i="7" s="1"/>
  <c r="AI39" i="7"/>
  <c r="AH39" i="7"/>
  <c r="AB39" i="7"/>
  <c r="AK38" i="7"/>
  <c r="AI38" i="7"/>
  <c r="AH38" i="7"/>
  <c r="AC38" i="7"/>
  <c r="AK37" i="7"/>
  <c r="AC36" i="7" s="1"/>
  <c r="AK36" i="7"/>
  <c r="AK35" i="7"/>
  <c r="AC34" i="7" s="1"/>
  <c r="AK34" i="7"/>
  <c r="AB34" i="7"/>
  <c r="AK33" i="7"/>
  <c r="AK32" i="7"/>
  <c r="AK31" i="7"/>
  <c r="AC30" i="7" s="1"/>
  <c r="AK30" i="7"/>
  <c r="AC29" i="7" s="1"/>
  <c r="AK29" i="7"/>
  <c r="AC28" i="7" s="1"/>
  <c r="AK28" i="7"/>
  <c r="AK27" i="7"/>
  <c r="AC26" i="7" s="1"/>
  <c r="AK26" i="7"/>
  <c r="AC25" i="7" s="1"/>
  <c r="AB26" i="7"/>
  <c r="AK25" i="7"/>
  <c r="AC24" i="7" s="1"/>
  <c r="AB25" i="7"/>
  <c r="AK24" i="7"/>
  <c r="AC23" i="7" s="1"/>
  <c r="AB24" i="7"/>
  <c r="AK23" i="7"/>
  <c r="AC22" i="7" s="1"/>
  <c r="AB23" i="7"/>
  <c r="AK22" i="7"/>
  <c r="AC21" i="7" s="1"/>
  <c r="AB22" i="7"/>
  <c r="AK21" i="7"/>
  <c r="AC20" i="7" s="1"/>
  <c r="AB21" i="7"/>
  <c r="AK20" i="7"/>
  <c r="AK19" i="7"/>
  <c r="AC18" i="7" s="1"/>
  <c r="AK18" i="7"/>
  <c r="I18" i="7"/>
  <c r="G18" i="7"/>
  <c r="AK17" i="7"/>
  <c r="AC16" i="7" s="1"/>
  <c r="E13" i="7"/>
  <c r="E12" i="7"/>
  <c r="AC1012" i="6"/>
  <c r="AB1012" i="6"/>
  <c r="AC1011" i="6"/>
  <c r="AQ1012" i="6" s="1"/>
  <c r="AB1011" i="6"/>
  <c r="AP1012" i="6" s="1"/>
  <c r="AC1010" i="6"/>
  <c r="AQ1011" i="6" s="1"/>
  <c r="AB1010" i="6"/>
  <c r="AP1011" i="6" s="1"/>
  <c r="AC1009" i="6"/>
  <c r="AQ1010" i="6" s="1"/>
  <c r="AB1009" i="6"/>
  <c r="AP1010" i="6" s="1"/>
  <c r="AC1008" i="6"/>
  <c r="AQ1009" i="6" s="1"/>
  <c r="AB1008" i="6"/>
  <c r="AP1009" i="6" s="1"/>
  <c r="AC1007" i="6"/>
  <c r="AQ1008" i="6" s="1"/>
  <c r="AB1007" i="6"/>
  <c r="AP1008" i="6" s="1"/>
  <c r="AC1006" i="6"/>
  <c r="AQ1007" i="6" s="1"/>
  <c r="AB1006" i="6"/>
  <c r="AP1007" i="6" s="1"/>
  <c r="AC1005" i="6"/>
  <c r="AQ1006" i="6" s="1"/>
  <c r="AB1005" i="6"/>
  <c r="AP1006" i="6" s="1"/>
  <c r="AC1004" i="6"/>
  <c r="AQ1005" i="6" s="1"/>
  <c r="AB1004" i="6"/>
  <c r="AP1005" i="6" s="1"/>
  <c r="AC1003" i="6"/>
  <c r="AQ1004" i="6" s="1"/>
  <c r="AB1003" i="6"/>
  <c r="AP1004" i="6" s="1"/>
  <c r="AC1002" i="6"/>
  <c r="AQ1003" i="6" s="1"/>
  <c r="AB1002" i="6"/>
  <c r="AP1003" i="6" s="1"/>
  <c r="AC1001" i="6"/>
  <c r="AQ1002" i="6" s="1"/>
  <c r="AB1001" i="6"/>
  <c r="AP1002" i="6" s="1"/>
  <c r="AC1000" i="6"/>
  <c r="AQ1001" i="6" s="1"/>
  <c r="AB1000" i="6"/>
  <c r="AP1001" i="6" s="1"/>
  <c r="AC999" i="6"/>
  <c r="AQ1000" i="6" s="1"/>
  <c r="AB999" i="6"/>
  <c r="AP1000" i="6" s="1"/>
  <c r="AC998" i="6"/>
  <c r="AQ999" i="6" s="1"/>
  <c r="AB998" i="6"/>
  <c r="AP999" i="6" s="1"/>
  <c r="AC997" i="6"/>
  <c r="AQ998" i="6" s="1"/>
  <c r="AB997" i="6"/>
  <c r="AP998" i="6" s="1"/>
  <c r="AC996" i="6"/>
  <c r="AQ997" i="6" s="1"/>
  <c r="AB996" i="6"/>
  <c r="AP997" i="6" s="1"/>
  <c r="AC995" i="6"/>
  <c r="AQ996" i="6" s="1"/>
  <c r="AB995" i="6"/>
  <c r="AP996" i="6" s="1"/>
  <c r="AC994" i="6"/>
  <c r="AQ995" i="6" s="1"/>
  <c r="AB994" i="6"/>
  <c r="AP995" i="6" s="1"/>
  <c r="AC993" i="6"/>
  <c r="AQ994" i="6" s="1"/>
  <c r="AB993" i="6"/>
  <c r="AP994" i="6" s="1"/>
  <c r="AC992" i="6"/>
  <c r="AQ993" i="6" s="1"/>
  <c r="AB992" i="6"/>
  <c r="AP993" i="6" s="1"/>
  <c r="AC991" i="6"/>
  <c r="AQ992" i="6" s="1"/>
  <c r="AB991" i="6"/>
  <c r="AP992" i="6" s="1"/>
  <c r="AC990" i="6"/>
  <c r="AQ991" i="6" s="1"/>
  <c r="AB990" i="6"/>
  <c r="AP991" i="6" s="1"/>
  <c r="AC989" i="6"/>
  <c r="AQ990" i="6" s="1"/>
  <c r="AB989" i="6"/>
  <c r="AP990" i="6" s="1"/>
  <c r="AC988" i="6"/>
  <c r="AQ989" i="6" s="1"/>
  <c r="AB988" i="6"/>
  <c r="AP989" i="6" s="1"/>
  <c r="AC987" i="6"/>
  <c r="AQ988" i="6" s="1"/>
  <c r="AB987" i="6"/>
  <c r="AP988" i="6" s="1"/>
  <c r="AC986" i="6"/>
  <c r="AQ987" i="6" s="1"/>
  <c r="AB986" i="6"/>
  <c r="AP987" i="6" s="1"/>
  <c r="AC985" i="6"/>
  <c r="AQ986" i="6" s="1"/>
  <c r="AB985" i="6"/>
  <c r="AP986" i="6" s="1"/>
  <c r="AC984" i="6"/>
  <c r="AQ985" i="6" s="1"/>
  <c r="AB984" i="6"/>
  <c r="AP985" i="6" s="1"/>
  <c r="AC983" i="6"/>
  <c r="AQ984" i="6" s="1"/>
  <c r="AB983" i="6"/>
  <c r="AP984" i="6" s="1"/>
  <c r="AC982" i="6"/>
  <c r="AQ983" i="6" s="1"/>
  <c r="AB982" i="6"/>
  <c r="AP983" i="6" s="1"/>
  <c r="AC981" i="6"/>
  <c r="AQ982" i="6" s="1"/>
  <c r="AB981" i="6"/>
  <c r="AP982" i="6" s="1"/>
  <c r="AC980" i="6"/>
  <c r="AQ981" i="6" s="1"/>
  <c r="AB980" i="6"/>
  <c r="AP981" i="6" s="1"/>
  <c r="AC979" i="6"/>
  <c r="AQ980" i="6" s="1"/>
  <c r="AB979" i="6"/>
  <c r="AP980" i="6" s="1"/>
  <c r="AC978" i="6"/>
  <c r="AQ979" i="6" s="1"/>
  <c r="AB978" i="6"/>
  <c r="AP979" i="6" s="1"/>
  <c r="AC977" i="6"/>
  <c r="AQ978" i="6" s="1"/>
  <c r="AB977" i="6"/>
  <c r="AP978" i="6" s="1"/>
  <c r="AC976" i="6"/>
  <c r="AQ977" i="6" s="1"/>
  <c r="AB976" i="6"/>
  <c r="AP977" i="6" s="1"/>
  <c r="AC975" i="6"/>
  <c r="AQ976" i="6" s="1"/>
  <c r="AB975" i="6"/>
  <c r="AP976" i="6" s="1"/>
  <c r="AC974" i="6"/>
  <c r="AQ975" i="6" s="1"/>
  <c r="AB974" i="6"/>
  <c r="AP975" i="6" s="1"/>
  <c r="AC973" i="6"/>
  <c r="AQ974" i="6" s="1"/>
  <c r="AB973" i="6"/>
  <c r="AP974" i="6" s="1"/>
  <c r="AC972" i="6"/>
  <c r="AQ973" i="6" s="1"/>
  <c r="AB972" i="6"/>
  <c r="AP973" i="6" s="1"/>
  <c r="AC971" i="6"/>
  <c r="AQ972" i="6" s="1"/>
  <c r="AB971" i="6"/>
  <c r="AP972" i="6" s="1"/>
  <c r="AC970" i="6"/>
  <c r="AQ971" i="6" s="1"/>
  <c r="AB970" i="6"/>
  <c r="AP971" i="6" s="1"/>
  <c r="AC969" i="6"/>
  <c r="AQ970" i="6" s="1"/>
  <c r="AB969" i="6"/>
  <c r="AP970" i="6" s="1"/>
  <c r="AC968" i="6"/>
  <c r="AQ969" i="6" s="1"/>
  <c r="AB968" i="6"/>
  <c r="AP969" i="6" s="1"/>
  <c r="AC967" i="6"/>
  <c r="AQ968" i="6" s="1"/>
  <c r="AB967" i="6"/>
  <c r="AP968" i="6" s="1"/>
  <c r="AC966" i="6"/>
  <c r="AQ967" i="6" s="1"/>
  <c r="AB966" i="6"/>
  <c r="AP967" i="6" s="1"/>
  <c r="AC965" i="6"/>
  <c r="AQ966" i="6" s="1"/>
  <c r="AB965" i="6"/>
  <c r="AP966" i="6" s="1"/>
  <c r="AC964" i="6"/>
  <c r="AQ965" i="6" s="1"/>
  <c r="AB964" i="6"/>
  <c r="AP965" i="6" s="1"/>
  <c r="AC963" i="6"/>
  <c r="AQ964" i="6" s="1"/>
  <c r="AB963" i="6"/>
  <c r="AP964" i="6" s="1"/>
  <c r="AC962" i="6"/>
  <c r="AQ963" i="6" s="1"/>
  <c r="AB962" i="6"/>
  <c r="AP963" i="6" s="1"/>
  <c r="AC961" i="6"/>
  <c r="AQ962" i="6" s="1"/>
  <c r="AB961" i="6"/>
  <c r="AP962" i="6" s="1"/>
  <c r="AC960" i="6"/>
  <c r="AQ961" i="6" s="1"/>
  <c r="AB960" i="6"/>
  <c r="AP961" i="6" s="1"/>
  <c r="AC959" i="6"/>
  <c r="AQ960" i="6" s="1"/>
  <c r="AB959" i="6"/>
  <c r="AP960" i="6" s="1"/>
  <c r="AC958" i="6"/>
  <c r="AQ959" i="6" s="1"/>
  <c r="AB958" i="6"/>
  <c r="AP959" i="6" s="1"/>
  <c r="AC957" i="6"/>
  <c r="AQ958" i="6" s="1"/>
  <c r="AB957" i="6"/>
  <c r="AP958" i="6" s="1"/>
  <c r="AC956" i="6"/>
  <c r="AQ957" i="6" s="1"/>
  <c r="AB956" i="6"/>
  <c r="AP957" i="6" s="1"/>
  <c r="AC955" i="6"/>
  <c r="AQ956" i="6" s="1"/>
  <c r="AB955" i="6"/>
  <c r="AP956" i="6" s="1"/>
  <c r="AC954" i="6"/>
  <c r="AQ955" i="6" s="1"/>
  <c r="AB954" i="6"/>
  <c r="AP955" i="6" s="1"/>
  <c r="AC953" i="6"/>
  <c r="AQ954" i="6" s="1"/>
  <c r="AB953" i="6"/>
  <c r="AP954" i="6" s="1"/>
  <c r="AC952" i="6"/>
  <c r="AQ953" i="6" s="1"/>
  <c r="AB952" i="6"/>
  <c r="AP953" i="6" s="1"/>
  <c r="AC951" i="6"/>
  <c r="AQ952" i="6" s="1"/>
  <c r="AB951" i="6"/>
  <c r="AP952" i="6" s="1"/>
  <c r="AC950" i="6"/>
  <c r="AQ951" i="6" s="1"/>
  <c r="AB950" i="6"/>
  <c r="AP951" i="6" s="1"/>
  <c r="AC949" i="6"/>
  <c r="AQ950" i="6" s="1"/>
  <c r="AB949" i="6"/>
  <c r="AP950" i="6" s="1"/>
  <c r="AC948" i="6"/>
  <c r="AQ949" i="6" s="1"/>
  <c r="AB948" i="6"/>
  <c r="AP949" i="6" s="1"/>
  <c r="AC947" i="6"/>
  <c r="AQ948" i="6" s="1"/>
  <c r="AB947" i="6"/>
  <c r="AP948" i="6" s="1"/>
  <c r="AC946" i="6"/>
  <c r="AQ947" i="6" s="1"/>
  <c r="AB946" i="6"/>
  <c r="AP947" i="6" s="1"/>
  <c r="AC945" i="6"/>
  <c r="AQ946" i="6" s="1"/>
  <c r="AB945" i="6"/>
  <c r="AP946" i="6" s="1"/>
  <c r="AC944" i="6"/>
  <c r="AQ945" i="6" s="1"/>
  <c r="AB944" i="6"/>
  <c r="AP945" i="6" s="1"/>
  <c r="AC943" i="6"/>
  <c r="AQ944" i="6" s="1"/>
  <c r="AB943" i="6"/>
  <c r="AP944" i="6" s="1"/>
  <c r="AC942" i="6"/>
  <c r="AQ943" i="6" s="1"/>
  <c r="AB942" i="6"/>
  <c r="AP943" i="6" s="1"/>
  <c r="AC941" i="6"/>
  <c r="AQ942" i="6" s="1"/>
  <c r="AB941" i="6"/>
  <c r="AP942" i="6" s="1"/>
  <c r="AC940" i="6"/>
  <c r="AQ941" i="6" s="1"/>
  <c r="AB940" i="6"/>
  <c r="AP941" i="6" s="1"/>
  <c r="AC939" i="6"/>
  <c r="AQ940" i="6" s="1"/>
  <c r="AB939" i="6"/>
  <c r="AP940" i="6" s="1"/>
  <c r="AC938" i="6"/>
  <c r="AQ939" i="6" s="1"/>
  <c r="AB938" i="6"/>
  <c r="AP939" i="6" s="1"/>
  <c r="AC937" i="6"/>
  <c r="AQ938" i="6" s="1"/>
  <c r="AB937" i="6"/>
  <c r="AP938" i="6" s="1"/>
  <c r="AC936" i="6"/>
  <c r="AQ937" i="6" s="1"/>
  <c r="AB936" i="6"/>
  <c r="AP937" i="6" s="1"/>
  <c r="AC935" i="6"/>
  <c r="AQ936" i="6" s="1"/>
  <c r="AB935" i="6"/>
  <c r="AP936" i="6" s="1"/>
  <c r="AC934" i="6"/>
  <c r="AQ935" i="6" s="1"/>
  <c r="AB934" i="6"/>
  <c r="AP935" i="6" s="1"/>
  <c r="AC933" i="6"/>
  <c r="AQ934" i="6" s="1"/>
  <c r="AB933" i="6"/>
  <c r="AP934" i="6" s="1"/>
  <c r="AC932" i="6"/>
  <c r="AQ933" i="6" s="1"/>
  <c r="AB932" i="6"/>
  <c r="AP933" i="6" s="1"/>
  <c r="AC931" i="6"/>
  <c r="AQ932" i="6" s="1"/>
  <c r="AB931" i="6"/>
  <c r="AP932" i="6" s="1"/>
  <c r="AC930" i="6"/>
  <c r="AQ931" i="6" s="1"/>
  <c r="AB930" i="6"/>
  <c r="AP931" i="6" s="1"/>
  <c r="AC929" i="6"/>
  <c r="AQ930" i="6" s="1"/>
  <c r="AB929" i="6"/>
  <c r="AP930" i="6" s="1"/>
  <c r="AC928" i="6"/>
  <c r="AQ929" i="6" s="1"/>
  <c r="AB928" i="6"/>
  <c r="AP929" i="6" s="1"/>
  <c r="AC927" i="6"/>
  <c r="AQ928" i="6" s="1"/>
  <c r="AB927" i="6"/>
  <c r="AP928" i="6" s="1"/>
  <c r="AC926" i="6"/>
  <c r="AQ927" i="6" s="1"/>
  <c r="AB926" i="6"/>
  <c r="AP927" i="6" s="1"/>
  <c r="AC925" i="6"/>
  <c r="AQ926" i="6" s="1"/>
  <c r="AB925" i="6"/>
  <c r="AP926" i="6" s="1"/>
  <c r="AC924" i="6"/>
  <c r="AQ925" i="6" s="1"/>
  <c r="AB924" i="6"/>
  <c r="AP925" i="6" s="1"/>
  <c r="AC923" i="6"/>
  <c r="AQ924" i="6" s="1"/>
  <c r="AB923" i="6"/>
  <c r="AP924" i="6" s="1"/>
  <c r="AC922" i="6"/>
  <c r="AQ923" i="6" s="1"/>
  <c r="AB922" i="6"/>
  <c r="AP923" i="6" s="1"/>
  <c r="AC921" i="6"/>
  <c r="AQ922" i="6" s="1"/>
  <c r="AB921" i="6"/>
  <c r="AP922" i="6" s="1"/>
  <c r="AC920" i="6"/>
  <c r="AQ921" i="6" s="1"/>
  <c r="AB920" i="6"/>
  <c r="AP921" i="6" s="1"/>
  <c r="AC919" i="6"/>
  <c r="AQ920" i="6" s="1"/>
  <c r="AB919" i="6"/>
  <c r="AP920" i="6" s="1"/>
  <c r="AC918" i="6"/>
  <c r="AQ919" i="6" s="1"/>
  <c r="AB918" i="6"/>
  <c r="AP919" i="6" s="1"/>
  <c r="AC917" i="6"/>
  <c r="AQ918" i="6" s="1"/>
  <c r="AB917" i="6"/>
  <c r="AP918" i="6" s="1"/>
  <c r="AC916" i="6"/>
  <c r="AQ917" i="6" s="1"/>
  <c r="AB916" i="6"/>
  <c r="AP917" i="6" s="1"/>
  <c r="AC915" i="6"/>
  <c r="AQ916" i="6" s="1"/>
  <c r="AB915" i="6"/>
  <c r="AP916" i="6" s="1"/>
  <c r="AC914" i="6"/>
  <c r="AQ915" i="6" s="1"/>
  <c r="AB914" i="6"/>
  <c r="AP915" i="6" s="1"/>
  <c r="AC913" i="6"/>
  <c r="AQ914" i="6" s="1"/>
  <c r="AB913" i="6"/>
  <c r="AP914" i="6" s="1"/>
  <c r="AC912" i="6"/>
  <c r="AQ913" i="6" s="1"/>
  <c r="AB912" i="6"/>
  <c r="AP913" i="6" s="1"/>
  <c r="AC911" i="6"/>
  <c r="AQ912" i="6" s="1"/>
  <c r="AB911" i="6"/>
  <c r="AP912" i="6" s="1"/>
  <c r="AC910" i="6"/>
  <c r="AQ911" i="6" s="1"/>
  <c r="AB910" i="6"/>
  <c r="AP911" i="6" s="1"/>
  <c r="AC909" i="6"/>
  <c r="AQ910" i="6" s="1"/>
  <c r="AB909" i="6"/>
  <c r="AP910" i="6" s="1"/>
  <c r="AC908" i="6"/>
  <c r="AQ909" i="6" s="1"/>
  <c r="AB908" i="6"/>
  <c r="AP909" i="6" s="1"/>
  <c r="AC907" i="6"/>
  <c r="AQ908" i="6" s="1"/>
  <c r="AB907" i="6"/>
  <c r="AP908" i="6" s="1"/>
  <c r="AC906" i="6"/>
  <c r="AQ907" i="6" s="1"/>
  <c r="AB906" i="6"/>
  <c r="AP907" i="6" s="1"/>
  <c r="AC905" i="6"/>
  <c r="AQ906" i="6" s="1"/>
  <c r="AB905" i="6"/>
  <c r="AP906" i="6" s="1"/>
  <c r="AC904" i="6"/>
  <c r="AQ905" i="6" s="1"/>
  <c r="AB904" i="6"/>
  <c r="AP905" i="6" s="1"/>
  <c r="AC903" i="6"/>
  <c r="AQ904" i="6" s="1"/>
  <c r="AB903" i="6"/>
  <c r="AP904" i="6" s="1"/>
  <c r="AC902" i="6"/>
  <c r="AQ903" i="6" s="1"/>
  <c r="AB902" i="6"/>
  <c r="AP903" i="6" s="1"/>
  <c r="AC901" i="6"/>
  <c r="AQ902" i="6" s="1"/>
  <c r="AB901" i="6"/>
  <c r="AP902" i="6" s="1"/>
  <c r="AC900" i="6"/>
  <c r="AQ901" i="6" s="1"/>
  <c r="AB900" i="6"/>
  <c r="AP901" i="6" s="1"/>
  <c r="AC899" i="6"/>
  <c r="AQ900" i="6" s="1"/>
  <c r="AB899" i="6"/>
  <c r="AP900" i="6" s="1"/>
  <c r="AC898" i="6"/>
  <c r="AQ899" i="6" s="1"/>
  <c r="AB898" i="6"/>
  <c r="AP899" i="6" s="1"/>
  <c r="AC897" i="6"/>
  <c r="AQ898" i="6" s="1"/>
  <c r="AB897" i="6"/>
  <c r="AP898" i="6" s="1"/>
  <c r="AC896" i="6"/>
  <c r="AQ897" i="6" s="1"/>
  <c r="AB896" i="6"/>
  <c r="AP897" i="6" s="1"/>
  <c r="AC895" i="6"/>
  <c r="AQ896" i="6" s="1"/>
  <c r="AB895" i="6"/>
  <c r="AP896" i="6" s="1"/>
  <c r="AC894" i="6"/>
  <c r="AQ895" i="6" s="1"/>
  <c r="AB894" i="6"/>
  <c r="AP895" i="6" s="1"/>
  <c r="AC893" i="6"/>
  <c r="AQ894" i="6" s="1"/>
  <c r="AB893" i="6"/>
  <c r="AP894" i="6" s="1"/>
  <c r="AC892" i="6"/>
  <c r="AQ893" i="6" s="1"/>
  <c r="AB892" i="6"/>
  <c r="AP893" i="6" s="1"/>
  <c r="AC891" i="6"/>
  <c r="AQ892" i="6" s="1"/>
  <c r="AB891" i="6"/>
  <c r="AP892" i="6" s="1"/>
  <c r="AC890" i="6"/>
  <c r="AQ891" i="6" s="1"/>
  <c r="AB890" i="6"/>
  <c r="AP891" i="6" s="1"/>
  <c r="AC889" i="6"/>
  <c r="AQ890" i="6" s="1"/>
  <c r="AB889" i="6"/>
  <c r="AP890" i="6" s="1"/>
  <c r="AC888" i="6"/>
  <c r="AQ889" i="6" s="1"/>
  <c r="AB888" i="6"/>
  <c r="AP889" i="6" s="1"/>
  <c r="AC887" i="6"/>
  <c r="AQ888" i="6" s="1"/>
  <c r="AB887" i="6"/>
  <c r="AP888" i="6" s="1"/>
  <c r="AC886" i="6"/>
  <c r="AQ887" i="6" s="1"/>
  <c r="AB886" i="6"/>
  <c r="AP887" i="6" s="1"/>
  <c r="AC885" i="6"/>
  <c r="AQ886" i="6" s="1"/>
  <c r="AB885" i="6"/>
  <c r="AP886" i="6" s="1"/>
  <c r="AC884" i="6"/>
  <c r="AQ885" i="6" s="1"/>
  <c r="AB884" i="6"/>
  <c r="AP885" i="6" s="1"/>
  <c r="AC883" i="6"/>
  <c r="AQ884" i="6" s="1"/>
  <c r="AB883" i="6"/>
  <c r="AP884" i="6" s="1"/>
  <c r="AC882" i="6"/>
  <c r="AQ883" i="6" s="1"/>
  <c r="AB882" i="6"/>
  <c r="AP883" i="6" s="1"/>
  <c r="AC881" i="6"/>
  <c r="AQ882" i="6" s="1"/>
  <c r="AB881" i="6"/>
  <c r="AP882" i="6" s="1"/>
  <c r="AC880" i="6"/>
  <c r="AQ881" i="6" s="1"/>
  <c r="AB880" i="6"/>
  <c r="AP881" i="6" s="1"/>
  <c r="AC879" i="6"/>
  <c r="AQ880" i="6" s="1"/>
  <c r="AB879" i="6"/>
  <c r="AP880" i="6" s="1"/>
  <c r="AC878" i="6"/>
  <c r="AQ879" i="6" s="1"/>
  <c r="AB878" i="6"/>
  <c r="AP879" i="6" s="1"/>
  <c r="AC877" i="6"/>
  <c r="AQ878" i="6" s="1"/>
  <c r="AB877" i="6"/>
  <c r="AP878" i="6" s="1"/>
  <c r="AC876" i="6"/>
  <c r="AQ877" i="6" s="1"/>
  <c r="AB876" i="6"/>
  <c r="AP877" i="6" s="1"/>
  <c r="AC875" i="6"/>
  <c r="AQ876" i="6" s="1"/>
  <c r="AB875" i="6"/>
  <c r="AP876" i="6" s="1"/>
  <c r="AC874" i="6"/>
  <c r="AQ875" i="6" s="1"/>
  <c r="AB874" i="6"/>
  <c r="AP875" i="6" s="1"/>
  <c r="AC873" i="6"/>
  <c r="AQ874" i="6" s="1"/>
  <c r="AB873" i="6"/>
  <c r="AP874" i="6" s="1"/>
  <c r="AC872" i="6"/>
  <c r="AQ873" i="6" s="1"/>
  <c r="AB872" i="6"/>
  <c r="AP873" i="6" s="1"/>
  <c r="AC871" i="6"/>
  <c r="AQ872" i="6" s="1"/>
  <c r="AB871" i="6"/>
  <c r="AP872" i="6" s="1"/>
  <c r="AC870" i="6"/>
  <c r="AQ871" i="6" s="1"/>
  <c r="AB870" i="6"/>
  <c r="AP871" i="6" s="1"/>
  <c r="AC869" i="6"/>
  <c r="AQ870" i="6" s="1"/>
  <c r="AB869" i="6"/>
  <c r="AP870" i="6" s="1"/>
  <c r="AC868" i="6"/>
  <c r="AQ869" i="6" s="1"/>
  <c r="AB868" i="6"/>
  <c r="AP869" i="6" s="1"/>
  <c r="AC867" i="6"/>
  <c r="AQ868" i="6" s="1"/>
  <c r="AB867" i="6"/>
  <c r="AP868" i="6" s="1"/>
  <c r="AC866" i="6"/>
  <c r="AQ867" i="6" s="1"/>
  <c r="AB866" i="6"/>
  <c r="AP867" i="6" s="1"/>
  <c r="AC865" i="6"/>
  <c r="AQ866" i="6" s="1"/>
  <c r="AB865" i="6"/>
  <c r="AP866" i="6" s="1"/>
  <c r="AC864" i="6"/>
  <c r="AQ865" i="6" s="1"/>
  <c r="AB864" i="6"/>
  <c r="AP865" i="6" s="1"/>
  <c r="AC863" i="6"/>
  <c r="AQ864" i="6" s="1"/>
  <c r="AB863" i="6"/>
  <c r="AP864" i="6" s="1"/>
  <c r="AC862" i="6"/>
  <c r="AQ863" i="6" s="1"/>
  <c r="AB862" i="6"/>
  <c r="AP863" i="6" s="1"/>
  <c r="AC861" i="6"/>
  <c r="AQ862" i="6" s="1"/>
  <c r="AB861" i="6"/>
  <c r="AP862" i="6" s="1"/>
  <c r="AC860" i="6"/>
  <c r="AQ861" i="6" s="1"/>
  <c r="AB860" i="6"/>
  <c r="AP861" i="6" s="1"/>
  <c r="AC859" i="6"/>
  <c r="AQ860" i="6" s="1"/>
  <c r="AB859" i="6"/>
  <c r="AP860" i="6" s="1"/>
  <c r="AC858" i="6"/>
  <c r="AQ859" i="6" s="1"/>
  <c r="AB858" i="6"/>
  <c r="AP859" i="6" s="1"/>
  <c r="AC857" i="6"/>
  <c r="AQ858" i="6" s="1"/>
  <c r="AB857" i="6"/>
  <c r="AP858" i="6" s="1"/>
  <c r="AC856" i="6"/>
  <c r="AQ857" i="6" s="1"/>
  <c r="AB856" i="6"/>
  <c r="AP857" i="6" s="1"/>
  <c r="AC855" i="6"/>
  <c r="AQ856" i="6" s="1"/>
  <c r="AB855" i="6"/>
  <c r="AP856" i="6" s="1"/>
  <c r="AC854" i="6"/>
  <c r="AQ855" i="6" s="1"/>
  <c r="AB854" i="6"/>
  <c r="AP855" i="6" s="1"/>
  <c r="AC853" i="6"/>
  <c r="AQ854" i="6" s="1"/>
  <c r="AB853" i="6"/>
  <c r="AP854" i="6" s="1"/>
  <c r="AC852" i="6"/>
  <c r="AQ853" i="6" s="1"/>
  <c r="AB852" i="6"/>
  <c r="AP853" i="6" s="1"/>
  <c r="AC851" i="6"/>
  <c r="AQ852" i="6" s="1"/>
  <c r="AB851" i="6"/>
  <c r="AP852" i="6" s="1"/>
  <c r="AC850" i="6"/>
  <c r="AQ851" i="6" s="1"/>
  <c r="AB850" i="6"/>
  <c r="AP851" i="6" s="1"/>
  <c r="AC849" i="6"/>
  <c r="AQ850" i="6" s="1"/>
  <c r="AB849" i="6"/>
  <c r="AP850" i="6" s="1"/>
  <c r="AC848" i="6"/>
  <c r="AQ849" i="6" s="1"/>
  <c r="AB848" i="6"/>
  <c r="AP849" i="6" s="1"/>
  <c r="AC847" i="6"/>
  <c r="AQ848" i="6" s="1"/>
  <c r="AB847" i="6"/>
  <c r="AP848" i="6" s="1"/>
  <c r="AC846" i="6"/>
  <c r="AQ847" i="6" s="1"/>
  <c r="AB846" i="6"/>
  <c r="AP847" i="6" s="1"/>
  <c r="AC845" i="6"/>
  <c r="AQ846" i="6" s="1"/>
  <c r="AB845" i="6"/>
  <c r="AP846" i="6" s="1"/>
  <c r="AC844" i="6"/>
  <c r="AQ845" i="6" s="1"/>
  <c r="AB844" i="6"/>
  <c r="AP845" i="6" s="1"/>
  <c r="AP843" i="6"/>
  <c r="AC843" i="6"/>
  <c r="AQ844" i="6" s="1"/>
  <c r="AB843" i="6"/>
  <c r="AP844" i="6" s="1"/>
  <c r="AQ842" i="6"/>
  <c r="AP842" i="6"/>
  <c r="AC842" i="6"/>
  <c r="AQ843" i="6" s="1"/>
  <c r="AB842" i="6"/>
  <c r="AQ841" i="6"/>
  <c r="AP841" i="6"/>
  <c r="AC841" i="6"/>
  <c r="AB841" i="6"/>
  <c r="AQ840" i="6"/>
  <c r="AP840" i="6"/>
  <c r="AC840" i="6"/>
  <c r="AB840" i="6"/>
  <c r="AQ839" i="6"/>
  <c r="AP839" i="6"/>
  <c r="AC839" i="6"/>
  <c r="AB839" i="6"/>
  <c r="AQ838" i="6"/>
  <c r="AP838" i="6"/>
  <c r="AC838" i="6"/>
  <c r="AB838" i="6"/>
  <c r="AQ837" i="6"/>
  <c r="AP837" i="6"/>
  <c r="AC837" i="6"/>
  <c r="AB837" i="6"/>
  <c r="AQ836" i="6"/>
  <c r="AP836" i="6"/>
  <c r="AC836" i="6"/>
  <c r="AB836" i="6"/>
  <c r="AQ835" i="6"/>
  <c r="AP835" i="6"/>
  <c r="AC835" i="6"/>
  <c r="AB835" i="6"/>
  <c r="AQ834" i="6"/>
  <c r="AP834" i="6"/>
  <c r="AC834" i="6"/>
  <c r="AB834" i="6"/>
  <c r="AQ833" i="6"/>
  <c r="AP833" i="6"/>
  <c r="AC833" i="6"/>
  <c r="AB833" i="6"/>
  <c r="AQ832" i="6"/>
  <c r="AP832" i="6"/>
  <c r="AC832" i="6"/>
  <c r="AB832" i="6"/>
  <c r="AQ831" i="6"/>
  <c r="AP831" i="6"/>
  <c r="AC831" i="6"/>
  <c r="AB831" i="6"/>
  <c r="AQ830" i="6"/>
  <c r="AP830" i="6"/>
  <c r="AC830" i="6"/>
  <c r="AB830" i="6"/>
  <c r="AQ829" i="6"/>
  <c r="AP829" i="6"/>
  <c r="AC829" i="6"/>
  <c r="AB829" i="6"/>
  <c r="AQ828" i="6"/>
  <c r="AP828" i="6"/>
  <c r="AC828" i="6"/>
  <c r="AB828" i="6"/>
  <c r="AQ827" i="6"/>
  <c r="AP827" i="6"/>
  <c r="AC827" i="6"/>
  <c r="AB827" i="6"/>
  <c r="AQ826" i="6"/>
  <c r="AP826" i="6"/>
  <c r="AC826" i="6"/>
  <c r="AB826" i="6"/>
  <c r="AQ825" i="6"/>
  <c r="AP825" i="6"/>
  <c r="AC825" i="6"/>
  <c r="AB825" i="6"/>
  <c r="AQ824" i="6"/>
  <c r="AP824" i="6"/>
  <c r="AC824" i="6"/>
  <c r="AB824" i="6"/>
  <c r="AQ823" i="6"/>
  <c r="AP823" i="6"/>
  <c r="AC823" i="6"/>
  <c r="AB823" i="6"/>
  <c r="AQ822" i="6"/>
  <c r="AP822" i="6"/>
  <c r="AC822" i="6"/>
  <c r="AB822" i="6"/>
  <c r="AQ821" i="6"/>
  <c r="AP821" i="6"/>
  <c r="AC821" i="6"/>
  <c r="AB821" i="6"/>
  <c r="AQ820" i="6"/>
  <c r="AP820" i="6"/>
  <c r="AC820" i="6"/>
  <c r="AB820" i="6"/>
  <c r="AQ819" i="6"/>
  <c r="AP819" i="6"/>
  <c r="AC819" i="6"/>
  <c r="AB819" i="6"/>
  <c r="AQ818" i="6"/>
  <c r="AP818" i="6"/>
  <c r="AC818" i="6"/>
  <c r="AB818" i="6"/>
  <c r="AQ817" i="6"/>
  <c r="AP817" i="6"/>
  <c r="AC817" i="6"/>
  <c r="AB817" i="6"/>
  <c r="AQ816" i="6"/>
  <c r="AP816" i="6"/>
  <c r="AC816" i="6"/>
  <c r="AB816" i="6"/>
  <c r="AQ815" i="6"/>
  <c r="AP815" i="6"/>
  <c r="AC815" i="6"/>
  <c r="AB815" i="6"/>
  <c r="AQ814" i="6"/>
  <c r="AP814" i="6"/>
  <c r="AC814" i="6"/>
  <c r="AB814" i="6"/>
  <c r="AQ813" i="6"/>
  <c r="AP813" i="6"/>
  <c r="AC813" i="6"/>
  <c r="AB813" i="6"/>
  <c r="AQ812" i="6"/>
  <c r="AP812" i="6"/>
  <c r="AC812" i="6"/>
  <c r="AB812" i="6"/>
  <c r="AQ811" i="6"/>
  <c r="AP811" i="6"/>
  <c r="AC811" i="6"/>
  <c r="AB811" i="6"/>
  <c r="AQ810" i="6"/>
  <c r="AP810" i="6"/>
  <c r="AC810" i="6"/>
  <c r="AB810" i="6"/>
  <c r="AQ809" i="6"/>
  <c r="AP809" i="6"/>
  <c r="AC809" i="6"/>
  <c r="AB809" i="6"/>
  <c r="AQ808" i="6"/>
  <c r="AP808" i="6"/>
  <c r="AC808" i="6"/>
  <c r="AB808" i="6"/>
  <c r="AQ807" i="6"/>
  <c r="AP807" i="6"/>
  <c r="AC807" i="6"/>
  <c r="AB807" i="6"/>
  <c r="AQ806" i="6"/>
  <c r="AP806" i="6"/>
  <c r="AC806" i="6"/>
  <c r="AB806" i="6"/>
  <c r="AQ805" i="6"/>
  <c r="AP805" i="6"/>
  <c r="AC805" i="6"/>
  <c r="AB805" i="6"/>
  <c r="AQ804" i="6"/>
  <c r="AP804" i="6"/>
  <c r="AC804" i="6"/>
  <c r="AB804" i="6"/>
  <c r="AQ803" i="6"/>
  <c r="AP803" i="6"/>
  <c r="AC803" i="6"/>
  <c r="AB803" i="6"/>
  <c r="AQ802" i="6"/>
  <c r="AP802" i="6"/>
  <c r="AC802" i="6"/>
  <c r="AB802" i="6"/>
  <c r="AQ801" i="6"/>
  <c r="AP801" i="6"/>
  <c r="AC801" i="6"/>
  <c r="AB801" i="6"/>
  <c r="AQ800" i="6"/>
  <c r="AP800" i="6"/>
  <c r="AC800" i="6"/>
  <c r="AB800" i="6"/>
  <c r="AQ799" i="6"/>
  <c r="AP799" i="6"/>
  <c r="AC799" i="6"/>
  <c r="AB799" i="6"/>
  <c r="AQ798" i="6"/>
  <c r="AP798" i="6"/>
  <c r="AC798" i="6"/>
  <c r="AB798" i="6"/>
  <c r="AQ797" i="6"/>
  <c r="AP797" i="6"/>
  <c r="AC797" i="6"/>
  <c r="AB797" i="6"/>
  <c r="AQ796" i="6"/>
  <c r="AP796" i="6"/>
  <c r="AC796" i="6"/>
  <c r="AB796" i="6"/>
  <c r="AQ795" i="6"/>
  <c r="AP795" i="6"/>
  <c r="AC795" i="6"/>
  <c r="AB795" i="6"/>
  <c r="AQ794" i="6"/>
  <c r="AP794" i="6"/>
  <c r="AC794" i="6"/>
  <c r="AB794" i="6"/>
  <c r="AQ793" i="6"/>
  <c r="AP793" i="6"/>
  <c r="AC793" i="6"/>
  <c r="AB793" i="6"/>
  <c r="AQ792" i="6"/>
  <c r="AP792" i="6"/>
  <c r="AC792" i="6"/>
  <c r="AB792" i="6"/>
  <c r="AQ791" i="6"/>
  <c r="AP791" i="6"/>
  <c r="AC791" i="6"/>
  <c r="AB791" i="6"/>
  <c r="AQ790" i="6"/>
  <c r="AP790" i="6"/>
  <c r="AC790" i="6"/>
  <c r="AB790" i="6"/>
  <c r="AQ789" i="6"/>
  <c r="AP789" i="6"/>
  <c r="AC789" i="6"/>
  <c r="AB789" i="6"/>
  <c r="AQ788" i="6"/>
  <c r="AP788" i="6"/>
  <c r="AC788" i="6"/>
  <c r="AB788" i="6"/>
  <c r="AQ787" i="6"/>
  <c r="AP787" i="6"/>
  <c r="AC787" i="6"/>
  <c r="AB787" i="6"/>
  <c r="AQ786" i="6"/>
  <c r="AP786" i="6"/>
  <c r="AC786" i="6"/>
  <c r="AB786" i="6"/>
  <c r="AQ785" i="6"/>
  <c r="AP785" i="6"/>
  <c r="AC785" i="6"/>
  <c r="AB785" i="6"/>
  <c r="AQ784" i="6"/>
  <c r="AP784" i="6"/>
  <c r="AC784" i="6"/>
  <c r="AB784" i="6"/>
  <c r="AQ783" i="6"/>
  <c r="AP783" i="6"/>
  <c r="AC783" i="6"/>
  <c r="AB783" i="6"/>
  <c r="AQ782" i="6"/>
  <c r="AP782" i="6"/>
  <c r="AC782" i="6"/>
  <c r="AB782" i="6"/>
  <c r="AQ781" i="6"/>
  <c r="AP781" i="6"/>
  <c r="AC781" i="6"/>
  <c r="AB781" i="6"/>
  <c r="AQ780" i="6"/>
  <c r="AP780" i="6"/>
  <c r="AC780" i="6"/>
  <c r="AB780" i="6"/>
  <c r="AQ779" i="6"/>
  <c r="AP779" i="6"/>
  <c r="AC779" i="6"/>
  <c r="AB779" i="6"/>
  <c r="AQ778" i="6"/>
  <c r="AP778" i="6"/>
  <c r="AC778" i="6"/>
  <c r="AB778" i="6"/>
  <c r="AQ777" i="6"/>
  <c r="AP777" i="6"/>
  <c r="AC777" i="6"/>
  <c r="AB777" i="6"/>
  <c r="AQ776" i="6"/>
  <c r="AP776" i="6"/>
  <c r="AC776" i="6"/>
  <c r="AB776" i="6"/>
  <c r="AQ775" i="6"/>
  <c r="AP775" i="6"/>
  <c r="AC775" i="6"/>
  <c r="AB775" i="6"/>
  <c r="AQ774" i="6"/>
  <c r="AP774" i="6"/>
  <c r="AC774" i="6"/>
  <c r="AB774" i="6"/>
  <c r="AQ773" i="6"/>
  <c r="AP773" i="6"/>
  <c r="AC773" i="6"/>
  <c r="AB773" i="6"/>
  <c r="AQ772" i="6"/>
  <c r="AP772" i="6"/>
  <c r="AC772" i="6"/>
  <c r="AB772" i="6"/>
  <c r="AQ771" i="6"/>
  <c r="AP771" i="6"/>
  <c r="AC771" i="6"/>
  <c r="AB771" i="6"/>
  <c r="AQ770" i="6"/>
  <c r="AP770" i="6"/>
  <c r="AC770" i="6"/>
  <c r="AB770" i="6"/>
  <c r="AQ769" i="6"/>
  <c r="AP769" i="6"/>
  <c r="AC769" i="6"/>
  <c r="AB769" i="6"/>
  <c r="AQ768" i="6"/>
  <c r="AP768" i="6"/>
  <c r="AC768" i="6"/>
  <c r="AB768" i="6"/>
  <c r="AQ767" i="6"/>
  <c r="AP767" i="6"/>
  <c r="AC767" i="6"/>
  <c r="AB767" i="6"/>
  <c r="AQ766" i="6"/>
  <c r="AP766" i="6"/>
  <c r="AC766" i="6"/>
  <c r="AB766" i="6"/>
  <c r="AQ765" i="6"/>
  <c r="AP765" i="6"/>
  <c r="AC765" i="6"/>
  <c r="AB765" i="6"/>
  <c r="AQ764" i="6"/>
  <c r="AP764" i="6"/>
  <c r="AC764" i="6"/>
  <c r="AB764" i="6"/>
  <c r="AQ763" i="6"/>
  <c r="AP763" i="6"/>
  <c r="AC763" i="6"/>
  <c r="AB763" i="6"/>
  <c r="AQ762" i="6"/>
  <c r="AP762" i="6"/>
  <c r="AC762" i="6"/>
  <c r="AB762" i="6"/>
  <c r="AQ761" i="6"/>
  <c r="AP761" i="6"/>
  <c r="AC761" i="6"/>
  <c r="AB761" i="6"/>
  <c r="AQ760" i="6"/>
  <c r="AP760" i="6"/>
  <c r="AC760" i="6"/>
  <c r="AB760" i="6"/>
  <c r="AQ759" i="6"/>
  <c r="AP759" i="6"/>
  <c r="AC759" i="6"/>
  <c r="AB759" i="6"/>
  <c r="AQ758" i="6"/>
  <c r="AP758" i="6"/>
  <c r="AC758" i="6"/>
  <c r="AB758" i="6"/>
  <c r="AQ757" i="6"/>
  <c r="AP757" i="6"/>
  <c r="AC757" i="6"/>
  <c r="AB757" i="6"/>
  <c r="AQ756" i="6"/>
  <c r="AP756" i="6"/>
  <c r="AC756" i="6"/>
  <c r="AB756" i="6"/>
  <c r="AQ755" i="6"/>
  <c r="AP755" i="6"/>
  <c r="AC755" i="6"/>
  <c r="AB755" i="6"/>
  <c r="AQ754" i="6"/>
  <c r="AP754" i="6"/>
  <c r="AC754" i="6"/>
  <c r="AB754" i="6"/>
  <c r="AQ753" i="6"/>
  <c r="AP753" i="6"/>
  <c r="AC753" i="6"/>
  <c r="AB753" i="6"/>
  <c r="AQ752" i="6"/>
  <c r="AP752" i="6"/>
  <c r="AC752" i="6"/>
  <c r="AB752" i="6"/>
  <c r="AQ751" i="6"/>
  <c r="AP751" i="6"/>
  <c r="AC751" i="6"/>
  <c r="AB751" i="6"/>
  <c r="AQ750" i="6"/>
  <c r="AP750" i="6"/>
  <c r="AC750" i="6"/>
  <c r="AB750" i="6"/>
  <c r="AQ749" i="6"/>
  <c r="AP749" i="6"/>
  <c r="AC749" i="6"/>
  <c r="AB749" i="6"/>
  <c r="AQ748" i="6"/>
  <c r="AP748" i="6"/>
  <c r="AC748" i="6"/>
  <c r="AB748" i="6"/>
  <c r="AQ747" i="6"/>
  <c r="AP747" i="6"/>
  <c r="AC747" i="6"/>
  <c r="AB747" i="6"/>
  <c r="AQ746" i="6"/>
  <c r="AP746" i="6"/>
  <c r="AC746" i="6"/>
  <c r="AB746" i="6"/>
  <c r="AQ745" i="6"/>
  <c r="AP745" i="6"/>
  <c r="AC745" i="6"/>
  <c r="AB745" i="6"/>
  <c r="AQ744" i="6"/>
  <c r="AP744" i="6"/>
  <c r="AC744" i="6"/>
  <c r="AB744" i="6"/>
  <c r="AQ743" i="6"/>
  <c r="AP743" i="6"/>
  <c r="AC743" i="6"/>
  <c r="AB743" i="6"/>
  <c r="AQ742" i="6"/>
  <c r="AP742" i="6"/>
  <c r="AC742" i="6"/>
  <c r="AB742" i="6"/>
  <c r="AQ741" i="6"/>
  <c r="AP741" i="6"/>
  <c r="AC741" i="6"/>
  <c r="AB741" i="6"/>
  <c r="AQ740" i="6"/>
  <c r="AP740" i="6"/>
  <c r="AC740" i="6"/>
  <c r="AB740" i="6"/>
  <c r="AQ739" i="6"/>
  <c r="AP739" i="6"/>
  <c r="AC739" i="6"/>
  <c r="AB739" i="6"/>
  <c r="AQ738" i="6"/>
  <c r="AP738" i="6"/>
  <c r="AC738" i="6"/>
  <c r="AB738" i="6"/>
  <c r="AQ737" i="6"/>
  <c r="AP737" i="6"/>
  <c r="AC737" i="6"/>
  <c r="AB737" i="6"/>
  <c r="AQ736" i="6"/>
  <c r="AP736" i="6"/>
  <c r="AC736" i="6"/>
  <c r="AB736" i="6"/>
  <c r="AQ735" i="6"/>
  <c r="AP735" i="6"/>
  <c r="AC735" i="6"/>
  <c r="AB735" i="6"/>
  <c r="AQ734" i="6"/>
  <c r="AP734" i="6"/>
  <c r="AC734" i="6"/>
  <c r="AB734" i="6"/>
  <c r="AQ733" i="6"/>
  <c r="AP733" i="6"/>
  <c r="AC733" i="6"/>
  <c r="AB733" i="6"/>
  <c r="AQ732" i="6"/>
  <c r="AP732" i="6"/>
  <c r="AC732" i="6"/>
  <c r="AB732" i="6"/>
  <c r="AQ731" i="6"/>
  <c r="AP731" i="6"/>
  <c r="AC731" i="6"/>
  <c r="AB731" i="6"/>
  <c r="AQ730" i="6"/>
  <c r="AP730" i="6"/>
  <c r="AC730" i="6"/>
  <c r="AB730" i="6"/>
  <c r="AQ729" i="6"/>
  <c r="AP729" i="6"/>
  <c r="AC729" i="6"/>
  <c r="AB729" i="6"/>
  <c r="AQ728" i="6"/>
  <c r="AP728" i="6"/>
  <c r="AC728" i="6"/>
  <c r="AB728" i="6"/>
  <c r="AQ727" i="6"/>
  <c r="AP727" i="6"/>
  <c r="AC727" i="6"/>
  <c r="AB727" i="6"/>
  <c r="AQ726" i="6"/>
  <c r="AP726" i="6"/>
  <c r="AC726" i="6"/>
  <c r="AB726" i="6"/>
  <c r="AQ725" i="6"/>
  <c r="AP725" i="6"/>
  <c r="AC725" i="6"/>
  <c r="AB725" i="6"/>
  <c r="AQ724" i="6"/>
  <c r="AP724" i="6"/>
  <c r="AC724" i="6"/>
  <c r="AB724" i="6"/>
  <c r="AQ723" i="6"/>
  <c r="AP723" i="6"/>
  <c r="AC723" i="6"/>
  <c r="AB723" i="6"/>
  <c r="AQ722" i="6"/>
  <c r="AP722" i="6"/>
  <c r="AC722" i="6"/>
  <c r="AB722" i="6"/>
  <c r="AQ721" i="6"/>
  <c r="AP721" i="6"/>
  <c r="AC721" i="6"/>
  <c r="AB721" i="6"/>
  <c r="AQ720" i="6"/>
  <c r="AP720" i="6"/>
  <c r="AC720" i="6"/>
  <c r="AB720" i="6"/>
  <c r="AQ719" i="6"/>
  <c r="AP719" i="6"/>
  <c r="AC719" i="6"/>
  <c r="AB719" i="6"/>
  <c r="AQ718" i="6"/>
  <c r="AP718" i="6"/>
  <c r="AC718" i="6"/>
  <c r="AB718" i="6"/>
  <c r="AQ717" i="6"/>
  <c r="AP717" i="6"/>
  <c r="AC717" i="6"/>
  <c r="AB717" i="6"/>
  <c r="AQ716" i="6"/>
  <c r="AP716" i="6"/>
  <c r="AC716" i="6"/>
  <c r="AB716" i="6"/>
  <c r="AQ715" i="6"/>
  <c r="AP715" i="6"/>
  <c r="AC715" i="6"/>
  <c r="AB715" i="6"/>
  <c r="AQ714" i="6"/>
  <c r="AP714" i="6"/>
  <c r="AC714" i="6"/>
  <c r="AB714" i="6"/>
  <c r="AQ713" i="6"/>
  <c r="AP713" i="6"/>
  <c r="AC713" i="6"/>
  <c r="AB713" i="6"/>
  <c r="AQ712" i="6"/>
  <c r="AP712" i="6"/>
  <c r="AC712" i="6"/>
  <c r="AB712" i="6"/>
  <c r="AQ711" i="6"/>
  <c r="AP711" i="6"/>
  <c r="AC711" i="6"/>
  <c r="AB711" i="6"/>
  <c r="AQ710" i="6"/>
  <c r="AP710" i="6"/>
  <c r="AC710" i="6"/>
  <c r="AB710" i="6"/>
  <c r="AQ709" i="6"/>
  <c r="AP709" i="6"/>
  <c r="AC709" i="6"/>
  <c r="AB709" i="6"/>
  <c r="AQ708" i="6"/>
  <c r="AP708" i="6"/>
  <c r="AC708" i="6"/>
  <c r="AB708" i="6"/>
  <c r="AQ707" i="6"/>
  <c r="AP707" i="6"/>
  <c r="AC707" i="6"/>
  <c r="AB707" i="6"/>
  <c r="AQ706" i="6"/>
  <c r="AP706" i="6"/>
  <c r="AC706" i="6"/>
  <c r="AB706" i="6"/>
  <c r="AQ705" i="6"/>
  <c r="AP705" i="6"/>
  <c r="AC705" i="6"/>
  <c r="AB705" i="6"/>
  <c r="AQ704" i="6"/>
  <c r="AP704" i="6"/>
  <c r="AC704" i="6"/>
  <c r="AB704" i="6"/>
  <c r="AQ703" i="6"/>
  <c r="AP703" i="6"/>
  <c r="AC703" i="6"/>
  <c r="AB703" i="6"/>
  <c r="AQ702" i="6"/>
  <c r="AP702" i="6"/>
  <c r="AC702" i="6"/>
  <c r="AB702" i="6"/>
  <c r="AQ701" i="6"/>
  <c r="AP701" i="6"/>
  <c r="AC701" i="6"/>
  <c r="AB701" i="6"/>
  <c r="AQ700" i="6"/>
  <c r="AP700" i="6"/>
  <c r="AC700" i="6"/>
  <c r="AB700" i="6"/>
  <c r="AQ699" i="6"/>
  <c r="AP699" i="6"/>
  <c r="AC699" i="6"/>
  <c r="AB699" i="6"/>
  <c r="AQ698" i="6"/>
  <c r="AP698" i="6"/>
  <c r="AC698" i="6"/>
  <c r="AB698" i="6"/>
  <c r="AQ697" i="6"/>
  <c r="AP697" i="6"/>
  <c r="AC697" i="6"/>
  <c r="AB697" i="6"/>
  <c r="AQ696" i="6"/>
  <c r="AP696" i="6"/>
  <c r="AC696" i="6"/>
  <c r="AB696" i="6"/>
  <c r="AQ695" i="6"/>
  <c r="AP695" i="6"/>
  <c r="AC695" i="6"/>
  <c r="AB695" i="6"/>
  <c r="AQ694" i="6"/>
  <c r="AP694" i="6"/>
  <c r="AC694" i="6"/>
  <c r="AB694" i="6"/>
  <c r="AQ693" i="6"/>
  <c r="AP693" i="6"/>
  <c r="AC693" i="6"/>
  <c r="AB693" i="6"/>
  <c r="AQ692" i="6"/>
  <c r="AP692" i="6"/>
  <c r="AC692" i="6"/>
  <c r="AB692" i="6"/>
  <c r="AQ691" i="6"/>
  <c r="AP691" i="6"/>
  <c r="AC691" i="6"/>
  <c r="AB691" i="6"/>
  <c r="AQ690" i="6"/>
  <c r="AP690" i="6"/>
  <c r="AC690" i="6"/>
  <c r="AB690" i="6"/>
  <c r="AQ689" i="6"/>
  <c r="AP689" i="6"/>
  <c r="AC689" i="6"/>
  <c r="AB689" i="6"/>
  <c r="AQ688" i="6"/>
  <c r="AP688" i="6"/>
  <c r="AC688" i="6"/>
  <c r="AB688" i="6"/>
  <c r="AQ687" i="6"/>
  <c r="AP687" i="6"/>
  <c r="AC687" i="6"/>
  <c r="AB687" i="6"/>
  <c r="AQ686" i="6"/>
  <c r="AP686" i="6"/>
  <c r="AC686" i="6"/>
  <c r="AB686" i="6"/>
  <c r="AQ685" i="6"/>
  <c r="AP685" i="6"/>
  <c r="AC685" i="6"/>
  <c r="AB685" i="6"/>
  <c r="AQ684" i="6"/>
  <c r="AP684" i="6"/>
  <c r="AC684" i="6"/>
  <c r="AB684" i="6"/>
  <c r="AQ683" i="6"/>
  <c r="AP683" i="6"/>
  <c r="AC683" i="6"/>
  <c r="AB683" i="6"/>
  <c r="AQ682" i="6"/>
  <c r="AP682" i="6"/>
  <c r="AC682" i="6"/>
  <c r="AB682" i="6"/>
  <c r="AQ681" i="6"/>
  <c r="AP681" i="6"/>
  <c r="AC681" i="6"/>
  <c r="AB681" i="6"/>
  <c r="AQ680" i="6"/>
  <c r="AP680" i="6"/>
  <c r="AC680" i="6"/>
  <c r="AB680" i="6"/>
  <c r="AQ679" i="6"/>
  <c r="AP679" i="6"/>
  <c r="AC679" i="6"/>
  <c r="AB679" i="6"/>
  <c r="AQ678" i="6"/>
  <c r="AP678" i="6"/>
  <c r="AC678" i="6"/>
  <c r="AB678" i="6"/>
  <c r="AQ677" i="6"/>
  <c r="AP677" i="6"/>
  <c r="AC677" i="6"/>
  <c r="AB677" i="6"/>
  <c r="AQ676" i="6"/>
  <c r="AP676" i="6"/>
  <c r="AC676" i="6"/>
  <c r="AB676" i="6"/>
  <c r="AQ675" i="6"/>
  <c r="AP675" i="6"/>
  <c r="AC675" i="6"/>
  <c r="AB675" i="6"/>
  <c r="AQ674" i="6"/>
  <c r="AP674" i="6"/>
  <c r="AC674" i="6"/>
  <c r="AB674" i="6"/>
  <c r="AQ673" i="6"/>
  <c r="AP673" i="6"/>
  <c r="AC673" i="6"/>
  <c r="AB673" i="6"/>
  <c r="AQ672" i="6"/>
  <c r="AP672" i="6"/>
  <c r="AC672" i="6"/>
  <c r="AB672" i="6"/>
  <c r="AQ671" i="6"/>
  <c r="AP671" i="6"/>
  <c r="AC671" i="6"/>
  <c r="AB671" i="6"/>
  <c r="AQ670" i="6"/>
  <c r="AP670" i="6"/>
  <c r="AC670" i="6"/>
  <c r="AB670" i="6"/>
  <c r="AQ669" i="6"/>
  <c r="AP669" i="6"/>
  <c r="AC669" i="6"/>
  <c r="AB669" i="6"/>
  <c r="AQ668" i="6"/>
  <c r="AP668" i="6"/>
  <c r="AC668" i="6"/>
  <c r="AB668" i="6"/>
  <c r="AQ667" i="6"/>
  <c r="AP667" i="6"/>
  <c r="AC667" i="6"/>
  <c r="AB667" i="6"/>
  <c r="AQ666" i="6"/>
  <c r="AP666" i="6"/>
  <c r="AC666" i="6"/>
  <c r="AB666" i="6"/>
  <c r="AQ665" i="6"/>
  <c r="AP665" i="6"/>
  <c r="AC665" i="6"/>
  <c r="AB665" i="6"/>
  <c r="AQ664" i="6"/>
  <c r="AP664" i="6"/>
  <c r="AC664" i="6"/>
  <c r="AB664" i="6"/>
  <c r="AQ663" i="6"/>
  <c r="AP663" i="6"/>
  <c r="AC663" i="6"/>
  <c r="AB663" i="6"/>
  <c r="AQ662" i="6"/>
  <c r="AP662" i="6"/>
  <c r="AC662" i="6"/>
  <c r="AB662" i="6"/>
  <c r="AQ661" i="6"/>
  <c r="AP661" i="6"/>
  <c r="AC661" i="6"/>
  <c r="AB661" i="6"/>
  <c r="AQ660" i="6"/>
  <c r="AP660" i="6"/>
  <c r="AC660" i="6"/>
  <c r="AB660" i="6"/>
  <c r="AQ659" i="6"/>
  <c r="AP659" i="6"/>
  <c r="AC659" i="6"/>
  <c r="AB659" i="6"/>
  <c r="AQ658" i="6"/>
  <c r="AP658" i="6"/>
  <c r="AC658" i="6"/>
  <c r="AB658" i="6"/>
  <c r="AQ657" i="6"/>
  <c r="AP657" i="6"/>
  <c r="AC657" i="6"/>
  <c r="AB657" i="6"/>
  <c r="AQ656" i="6"/>
  <c r="AP656" i="6"/>
  <c r="AC656" i="6"/>
  <c r="AB656" i="6"/>
  <c r="AQ655" i="6"/>
  <c r="AP655" i="6"/>
  <c r="AC655" i="6"/>
  <c r="AB655" i="6"/>
  <c r="AQ654" i="6"/>
  <c r="AP654" i="6"/>
  <c r="AC654" i="6"/>
  <c r="AB654" i="6"/>
  <c r="AQ653" i="6"/>
  <c r="AP653" i="6"/>
  <c r="AC653" i="6"/>
  <c r="AB653" i="6"/>
  <c r="AQ652" i="6"/>
  <c r="AP652" i="6"/>
  <c r="AC652" i="6"/>
  <c r="AB652" i="6"/>
  <c r="AQ651" i="6"/>
  <c r="AP651" i="6"/>
  <c r="AC651" i="6"/>
  <c r="AB651" i="6"/>
  <c r="AQ650" i="6"/>
  <c r="AP650" i="6"/>
  <c r="AC650" i="6"/>
  <c r="AB650" i="6"/>
  <c r="AQ649" i="6"/>
  <c r="AP649" i="6"/>
  <c r="AC649" i="6"/>
  <c r="AB649" i="6"/>
  <c r="AQ648" i="6"/>
  <c r="AP648" i="6"/>
  <c r="AC648" i="6"/>
  <c r="AB648" i="6"/>
  <c r="AQ647" i="6"/>
  <c r="AP647" i="6"/>
  <c r="AC647" i="6"/>
  <c r="AB647" i="6"/>
  <c r="AQ646" i="6"/>
  <c r="AP646" i="6"/>
  <c r="AC646" i="6"/>
  <c r="AB646" i="6"/>
  <c r="AQ645" i="6"/>
  <c r="AP645" i="6"/>
  <c r="AC645" i="6"/>
  <c r="AB645" i="6"/>
  <c r="AQ644" i="6"/>
  <c r="AP644" i="6"/>
  <c r="AC644" i="6"/>
  <c r="AB644" i="6"/>
  <c r="AQ643" i="6"/>
  <c r="AP643" i="6"/>
  <c r="AC643" i="6"/>
  <c r="AB643" i="6"/>
  <c r="AQ642" i="6"/>
  <c r="AP642" i="6"/>
  <c r="AC642" i="6"/>
  <c r="AB642" i="6"/>
  <c r="AQ641" i="6"/>
  <c r="AP641" i="6"/>
  <c r="AC641" i="6"/>
  <c r="AB641" i="6"/>
  <c r="AQ640" i="6"/>
  <c r="AP640" i="6"/>
  <c r="AC640" i="6"/>
  <c r="AB640" i="6"/>
  <c r="AQ639" i="6"/>
  <c r="AP639" i="6"/>
  <c r="AC639" i="6"/>
  <c r="AB639" i="6"/>
  <c r="AQ638" i="6"/>
  <c r="AP638" i="6"/>
  <c r="AC638" i="6"/>
  <c r="AB638" i="6"/>
  <c r="AQ637" i="6"/>
  <c r="AP637" i="6"/>
  <c r="AC637" i="6"/>
  <c r="AB637" i="6"/>
  <c r="AQ636" i="6"/>
  <c r="AP636" i="6"/>
  <c r="AC636" i="6"/>
  <c r="AB636" i="6"/>
  <c r="AQ635" i="6"/>
  <c r="AP635" i="6"/>
  <c r="AC635" i="6"/>
  <c r="AB635" i="6"/>
  <c r="AQ634" i="6"/>
  <c r="AP634" i="6"/>
  <c r="AC634" i="6"/>
  <c r="AB634" i="6"/>
  <c r="AQ633" i="6"/>
  <c r="AP633" i="6"/>
  <c r="AC633" i="6"/>
  <c r="AB633" i="6"/>
  <c r="AQ632" i="6"/>
  <c r="AP632" i="6"/>
  <c r="AC632" i="6"/>
  <c r="AB632" i="6"/>
  <c r="AQ631" i="6"/>
  <c r="AP631" i="6"/>
  <c r="AC631" i="6"/>
  <c r="AB631" i="6"/>
  <c r="AQ630" i="6"/>
  <c r="AP630" i="6"/>
  <c r="AC630" i="6"/>
  <c r="AB630" i="6"/>
  <c r="AQ629" i="6"/>
  <c r="AP629" i="6"/>
  <c r="AC629" i="6"/>
  <c r="AB629" i="6"/>
  <c r="AQ628" i="6"/>
  <c r="AP628" i="6"/>
  <c r="AC628" i="6"/>
  <c r="AB628" i="6"/>
  <c r="AQ627" i="6"/>
  <c r="AP627" i="6"/>
  <c r="AC627" i="6"/>
  <c r="AB627" i="6"/>
  <c r="AQ626" i="6"/>
  <c r="AP626" i="6"/>
  <c r="AC626" i="6"/>
  <c r="AB626" i="6"/>
  <c r="AQ625" i="6"/>
  <c r="AP625" i="6"/>
  <c r="AC625" i="6"/>
  <c r="AB625" i="6"/>
  <c r="AQ624" i="6"/>
  <c r="AP624" i="6"/>
  <c r="AC624" i="6"/>
  <c r="AB624" i="6"/>
  <c r="AQ623" i="6"/>
  <c r="AP623" i="6"/>
  <c r="AC623" i="6"/>
  <c r="AB623" i="6"/>
  <c r="AQ622" i="6"/>
  <c r="AP622" i="6"/>
  <c r="AC622" i="6"/>
  <c r="AB622" i="6"/>
  <c r="AQ621" i="6"/>
  <c r="AP621" i="6"/>
  <c r="AC621" i="6"/>
  <c r="AB621" i="6"/>
  <c r="AQ620" i="6"/>
  <c r="AP620" i="6"/>
  <c r="AC620" i="6"/>
  <c r="AB620" i="6"/>
  <c r="AQ619" i="6"/>
  <c r="AP619" i="6"/>
  <c r="AC619" i="6"/>
  <c r="AB619" i="6"/>
  <c r="AQ618" i="6"/>
  <c r="AP618" i="6"/>
  <c r="AC618" i="6"/>
  <c r="AB618" i="6"/>
  <c r="AQ617" i="6"/>
  <c r="AP617" i="6"/>
  <c r="AC617" i="6"/>
  <c r="AB617" i="6"/>
  <c r="AQ616" i="6"/>
  <c r="AP616" i="6"/>
  <c r="AC616" i="6"/>
  <c r="AB616" i="6"/>
  <c r="AQ615" i="6"/>
  <c r="AP615" i="6"/>
  <c r="AC615" i="6"/>
  <c r="AB615" i="6"/>
  <c r="AQ614" i="6"/>
  <c r="AP614" i="6"/>
  <c r="AC614" i="6"/>
  <c r="AB614" i="6"/>
  <c r="AQ613" i="6"/>
  <c r="AP613" i="6"/>
  <c r="AC613" i="6"/>
  <c r="AB613" i="6"/>
  <c r="AQ612" i="6"/>
  <c r="AP612" i="6"/>
  <c r="AC612" i="6"/>
  <c r="AB612" i="6"/>
  <c r="AQ611" i="6"/>
  <c r="AP611" i="6"/>
  <c r="AC611" i="6"/>
  <c r="AB611" i="6"/>
  <c r="AQ610" i="6"/>
  <c r="AP610" i="6"/>
  <c r="AC610" i="6"/>
  <c r="AB610" i="6"/>
  <c r="AQ609" i="6"/>
  <c r="AP609" i="6"/>
  <c r="AC609" i="6"/>
  <c r="AB609" i="6"/>
  <c r="AQ608" i="6"/>
  <c r="AP608" i="6"/>
  <c r="AC608" i="6"/>
  <c r="AB608" i="6"/>
  <c r="AQ607" i="6"/>
  <c r="AP607" i="6"/>
  <c r="AC607" i="6"/>
  <c r="AB607" i="6"/>
  <c r="AQ606" i="6"/>
  <c r="AP606" i="6"/>
  <c r="AC606" i="6"/>
  <c r="AB606" i="6"/>
  <c r="AQ605" i="6"/>
  <c r="AP605" i="6"/>
  <c r="AC605" i="6"/>
  <c r="AB605" i="6"/>
  <c r="AQ604" i="6"/>
  <c r="AP604" i="6"/>
  <c r="AC604" i="6"/>
  <c r="AB604" i="6"/>
  <c r="AQ603" i="6"/>
  <c r="AP603" i="6"/>
  <c r="AC603" i="6"/>
  <c r="AB603" i="6"/>
  <c r="AQ602" i="6"/>
  <c r="AP602" i="6"/>
  <c r="AC602" i="6"/>
  <c r="AB602" i="6"/>
  <c r="AQ601" i="6"/>
  <c r="AP601" i="6"/>
  <c r="AC601" i="6"/>
  <c r="AB601" i="6"/>
  <c r="AQ600" i="6"/>
  <c r="AP600" i="6"/>
  <c r="AC600" i="6"/>
  <c r="AB600" i="6"/>
  <c r="AQ599" i="6"/>
  <c r="AP599" i="6"/>
  <c r="AC599" i="6"/>
  <c r="AB599" i="6"/>
  <c r="AQ598" i="6"/>
  <c r="AP598" i="6"/>
  <c r="AC598" i="6"/>
  <c r="AB598" i="6"/>
  <c r="AQ597" i="6"/>
  <c r="AP597" i="6"/>
  <c r="AC597" i="6"/>
  <c r="AB597" i="6"/>
  <c r="AQ596" i="6"/>
  <c r="AP596" i="6"/>
  <c r="AC596" i="6"/>
  <c r="AB596" i="6"/>
  <c r="AQ595" i="6"/>
  <c r="AP595" i="6"/>
  <c r="AC595" i="6"/>
  <c r="AB595" i="6"/>
  <c r="AQ594" i="6"/>
  <c r="AP594" i="6"/>
  <c r="AC594" i="6"/>
  <c r="AB594" i="6"/>
  <c r="AQ593" i="6"/>
  <c r="AP593" i="6"/>
  <c r="AC593" i="6"/>
  <c r="AB593" i="6"/>
  <c r="AQ592" i="6"/>
  <c r="AP592" i="6"/>
  <c r="AC592" i="6"/>
  <c r="AB592" i="6"/>
  <c r="AQ591" i="6"/>
  <c r="AP591" i="6"/>
  <c r="AC591" i="6"/>
  <c r="AB591" i="6"/>
  <c r="AQ590" i="6"/>
  <c r="AP590" i="6"/>
  <c r="AC590" i="6"/>
  <c r="AB590" i="6"/>
  <c r="AQ589" i="6"/>
  <c r="AP589" i="6"/>
  <c r="AC589" i="6"/>
  <c r="AB589" i="6"/>
  <c r="AQ588" i="6"/>
  <c r="AP588" i="6"/>
  <c r="AC588" i="6"/>
  <c r="AB588" i="6"/>
  <c r="AQ587" i="6"/>
  <c r="AP587" i="6"/>
  <c r="AC587" i="6"/>
  <c r="AB587" i="6"/>
  <c r="AQ586" i="6"/>
  <c r="AP586" i="6"/>
  <c r="AC586" i="6"/>
  <c r="AB586" i="6"/>
  <c r="AQ585" i="6"/>
  <c r="AP585" i="6"/>
  <c r="AC585" i="6"/>
  <c r="AB585" i="6"/>
  <c r="AQ584" i="6"/>
  <c r="AP584" i="6"/>
  <c r="AC584" i="6"/>
  <c r="AB584" i="6"/>
  <c r="AQ583" i="6"/>
  <c r="AP583" i="6"/>
  <c r="AC583" i="6"/>
  <c r="AB583" i="6"/>
  <c r="AQ582" i="6"/>
  <c r="AP582" i="6"/>
  <c r="AC582" i="6"/>
  <c r="AB582" i="6"/>
  <c r="AQ581" i="6"/>
  <c r="AP581" i="6"/>
  <c r="AC581" i="6"/>
  <c r="AB581" i="6"/>
  <c r="AQ580" i="6"/>
  <c r="AP580" i="6"/>
  <c r="AC580" i="6"/>
  <c r="AB580" i="6"/>
  <c r="AQ579" i="6"/>
  <c r="AP579" i="6"/>
  <c r="AC579" i="6"/>
  <c r="AB579" i="6"/>
  <c r="AQ578" i="6"/>
  <c r="AP578" i="6"/>
  <c r="AC578" i="6"/>
  <c r="AB578" i="6"/>
  <c r="AQ577" i="6"/>
  <c r="AP577" i="6"/>
  <c r="AC577" i="6"/>
  <c r="AB577" i="6"/>
  <c r="AQ576" i="6"/>
  <c r="AP576" i="6"/>
  <c r="AC576" i="6"/>
  <c r="AB576" i="6"/>
  <c r="AQ575" i="6"/>
  <c r="AP575" i="6"/>
  <c r="AC575" i="6"/>
  <c r="AB575" i="6"/>
  <c r="AQ574" i="6"/>
  <c r="AP574" i="6"/>
  <c r="AC574" i="6"/>
  <c r="AB574" i="6"/>
  <c r="AQ573" i="6"/>
  <c r="AP573" i="6"/>
  <c r="AC573" i="6"/>
  <c r="AB573" i="6"/>
  <c r="AQ572" i="6"/>
  <c r="AP572" i="6"/>
  <c r="AC572" i="6"/>
  <c r="AB572" i="6"/>
  <c r="AQ571" i="6"/>
  <c r="AP571" i="6"/>
  <c r="AC571" i="6"/>
  <c r="AB571" i="6"/>
  <c r="AQ570" i="6"/>
  <c r="AP570" i="6"/>
  <c r="AC570" i="6"/>
  <c r="AB570" i="6"/>
  <c r="AQ569" i="6"/>
  <c r="AP569" i="6"/>
  <c r="AC569" i="6"/>
  <c r="AB569" i="6"/>
  <c r="AQ568" i="6"/>
  <c r="AP568" i="6"/>
  <c r="AC568" i="6"/>
  <c r="AB568" i="6"/>
  <c r="AQ567" i="6"/>
  <c r="AP567" i="6"/>
  <c r="AC567" i="6"/>
  <c r="AB567" i="6"/>
  <c r="AQ566" i="6"/>
  <c r="AP566" i="6"/>
  <c r="AC566" i="6"/>
  <c r="AB566" i="6"/>
  <c r="AQ565" i="6"/>
  <c r="AP565" i="6"/>
  <c r="AC565" i="6"/>
  <c r="AB565" i="6"/>
  <c r="AQ564" i="6"/>
  <c r="AP564" i="6"/>
  <c r="AC564" i="6"/>
  <c r="AB564" i="6"/>
  <c r="AQ563" i="6"/>
  <c r="AP563" i="6"/>
  <c r="AC563" i="6"/>
  <c r="AB563" i="6"/>
  <c r="AQ562" i="6"/>
  <c r="AP562" i="6"/>
  <c r="AC562" i="6"/>
  <c r="AB562" i="6"/>
  <c r="AQ561" i="6"/>
  <c r="AP561" i="6"/>
  <c r="AC561" i="6"/>
  <c r="AB561" i="6"/>
  <c r="AQ560" i="6"/>
  <c r="AP560" i="6"/>
  <c r="AC560" i="6"/>
  <c r="AB560" i="6"/>
  <c r="AQ559" i="6"/>
  <c r="AP559" i="6"/>
  <c r="AC559" i="6"/>
  <c r="AB559" i="6"/>
  <c r="AQ558" i="6"/>
  <c r="AP558" i="6"/>
  <c r="AC558" i="6"/>
  <c r="AB558" i="6"/>
  <c r="AQ557" i="6"/>
  <c r="AP557" i="6"/>
  <c r="AC557" i="6"/>
  <c r="AB557" i="6"/>
  <c r="AQ556" i="6"/>
  <c r="AP556" i="6"/>
  <c r="AC556" i="6"/>
  <c r="AB556" i="6"/>
  <c r="AQ555" i="6"/>
  <c r="AP555" i="6"/>
  <c r="AC555" i="6"/>
  <c r="AB555" i="6"/>
  <c r="AQ554" i="6"/>
  <c r="AP554" i="6"/>
  <c r="AC554" i="6"/>
  <c r="AB554" i="6"/>
  <c r="AQ553" i="6"/>
  <c r="AP553" i="6"/>
  <c r="AC553" i="6"/>
  <c r="AB553" i="6"/>
  <c r="AQ552" i="6"/>
  <c r="AP552" i="6"/>
  <c r="AC552" i="6"/>
  <c r="AB552" i="6"/>
  <c r="AQ551" i="6"/>
  <c r="AP551" i="6"/>
  <c r="AC551" i="6"/>
  <c r="AB551" i="6"/>
  <c r="AQ550" i="6"/>
  <c r="AP550" i="6"/>
  <c r="AC550" i="6"/>
  <c r="AB550" i="6"/>
  <c r="AQ549" i="6"/>
  <c r="AP549" i="6"/>
  <c r="AC549" i="6"/>
  <c r="AB549" i="6"/>
  <c r="AQ548" i="6"/>
  <c r="AP548" i="6"/>
  <c r="AC548" i="6"/>
  <c r="AB548" i="6"/>
  <c r="AQ547" i="6"/>
  <c r="AP547" i="6"/>
  <c r="AC547" i="6"/>
  <c r="AB547" i="6"/>
  <c r="AQ546" i="6"/>
  <c r="AP546" i="6"/>
  <c r="AC546" i="6"/>
  <c r="AB546" i="6"/>
  <c r="AQ545" i="6"/>
  <c r="AP545" i="6"/>
  <c r="AC545" i="6"/>
  <c r="AB545" i="6"/>
  <c r="AQ544" i="6"/>
  <c r="AP544" i="6"/>
  <c r="AC544" i="6"/>
  <c r="AB544" i="6"/>
  <c r="AQ543" i="6"/>
  <c r="AP543" i="6"/>
  <c r="AC543" i="6"/>
  <c r="AB543" i="6"/>
  <c r="AQ542" i="6"/>
  <c r="AP542" i="6"/>
  <c r="AC542" i="6"/>
  <c r="AB542" i="6"/>
  <c r="AQ541" i="6"/>
  <c r="AP541" i="6"/>
  <c r="AC541" i="6"/>
  <c r="AB541" i="6"/>
  <c r="AQ540" i="6"/>
  <c r="AP540" i="6"/>
  <c r="AC540" i="6"/>
  <c r="AB540" i="6"/>
  <c r="AQ539" i="6"/>
  <c r="AP539" i="6"/>
  <c r="AC539" i="6"/>
  <c r="AB539" i="6"/>
  <c r="AQ538" i="6"/>
  <c r="AP538" i="6"/>
  <c r="AC538" i="6"/>
  <c r="AB538" i="6"/>
  <c r="AQ537" i="6"/>
  <c r="AP537" i="6"/>
  <c r="AC537" i="6"/>
  <c r="AB537" i="6"/>
  <c r="AQ536" i="6"/>
  <c r="AP536" i="6"/>
  <c r="AC536" i="6"/>
  <c r="AB536" i="6"/>
  <c r="AQ535" i="6"/>
  <c r="AP535" i="6"/>
  <c r="AC535" i="6"/>
  <c r="AB535" i="6"/>
  <c r="AQ534" i="6"/>
  <c r="AP534" i="6"/>
  <c r="AC534" i="6"/>
  <c r="AB534" i="6"/>
  <c r="AQ533" i="6"/>
  <c r="AP533" i="6"/>
  <c r="AC533" i="6"/>
  <c r="AB533" i="6"/>
  <c r="AQ532" i="6"/>
  <c r="AP532" i="6"/>
  <c r="AC532" i="6"/>
  <c r="AB532" i="6"/>
  <c r="AQ531" i="6"/>
  <c r="AP531" i="6"/>
  <c r="AC531" i="6"/>
  <c r="AB531" i="6"/>
  <c r="AQ530" i="6"/>
  <c r="AP530" i="6"/>
  <c r="AC530" i="6"/>
  <c r="AB530" i="6"/>
  <c r="AQ529" i="6"/>
  <c r="AP529" i="6"/>
  <c r="AC529" i="6"/>
  <c r="AB529" i="6"/>
  <c r="AQ528" i="6"/>
  <c r="AP528" i="6"/>
  <c r="AC528" i="6"/>
  <c r="AB528" i="6"/>
  <c r="AQ527" i="6"/>
  <c r="AP527" i="6"/>
  <c r="AC527" i="6"/>
  <c r="AB527" i="6"/>
  <c r="AQ526" i="6"/>
  <c r="AP526" i="6"/>
  <c r="AC526" i="6"/>
  <c r="AB526" i="6"/>
  <c r="AQ525" i="6"/>
  <c r="AP525" i="6"/>
  <c r="AC525" i="6"/>
  <c r="AB525" i="6"/>
  <c r="AQ524" i="6"/>
  <c r="AP524" i="6"/>
  <c r="AC524" i="6"/>
  <c r="AB524" i="6"/>
  <c r="AQ523" i="6"/>
  <c r="AP523" i="6"/>
  <c r="AC523" i="6"/>
  <c r="AB523" i="6"/>
  <c r="AQ522" i="6"/>
  <c r="AP522" i="6"/>
  <c r="AC522" i="6"/>
  <c r="AB522" i="6"/>
  <c r="AQ521" i="6"/>
  <c r="AP521" i="6"/>
  <c r="AC521" i="6"/>
  <c r="AB521" i="6"/>
  <c r="AQ520" i="6"/>
  <c r="AP520" i="6"/>
  <c r="AC520" i="6"/>
  <c r="AB520" i="6"/>
  <c r="AQ519" i="6"/>
  <c r="AP519" i="6"/>
  <c r="AC519" i="6"/>
  <c r="AB519" i="6"/>
  <c r="AQ518" i="6"/>
  <c r="AP518" i="6"/>
  <c r="AC518" i="6"/>
  <c r="AB518" i="6"/>
  <c r="AQ517" i="6"/>
  <c r="AP517" i="6"/>
  <c r="AC517" i="6"/>
  <c r="AB517" i="6"/>
  <c r="AQ516" i="6"/>
  <c r="AP516" i="6"/>
  <c r="AC516" i="6"/>
  <c r="AB516" i="6"/>
  <c r="AQ515" i="6"/>
  <c r="AP515" i="6"/>
  <c r="AC515" i="6"/>
  <c r="AB515" i="6"/>
  <c r="AQ514" i="6"/>
  <c r="AP514" i="6"/>
  <c r="AC514" i="6"/>
  <c r="AB514" i="6"/>
  <c r="AQ513" i="6"/>
  <c r="AP513" i="6"/>
  <c r="AC513" i="6"/>
  <c r="AB513" i="6"/>
  <c r="AQ512" i="6"/>
  <c r="AP512" i="6"/>
  <c r="AC512" i="6"/>
  <c r="AB512" i="6"/>
  <c r="AQ511" i="6"/>
  <c r="AP511" i="6"/>
  <c r="AC511" i="6"/>
  <c r="AB511" i="6"/>
  <c r="AQ510" i="6"/>
  <c r="AP510" i="6"/>
  <c r="AC510" i="6"/>
  <c r="AB510" i="6"/>
  <c r="AQ509" i="6"/>
  <c r="AP509" i="6"/>
  <c r="AC509" i="6"/>
  <c r="AB509" i="6"/>
  <c r="AQ508" i="6"/>
  <c r="AP508" i="6"/>
  <c r="AC508" i="6"/>
  <c r="AB508" i="6"/>
  <c r="AQ507" i="6"/>
  <c r="AP507" i="6"/>
  <c r="AC507" i="6"/>
  <c r="AB507" i="6"/>
  <c r="AQ506" i="6"/>
  <c r="AP506" i="6"/>
  <c r="AC506" i="6"/>
  <c r="AB506" i="6"/>
  <c r="AQ505" i="6"/>
  <c r="AP505" i="6"/>
  <c r="AC505" i="6"/>
  <c r="AB505" i="6"/>
  <c r="AQ504" i="6"/>
  <c r="AP504" i="6"/>
  <c r="AC504" i="6"/>
  <c r="AB504" i="6"/>
  <c r="AQ503" i="6"/>
  <c r="AP503" i="6"/>
  <c r="AC503" i="6"/>
  <c r="AB503" i="6"/>
  <c r="AQ502" i="6"/>
  <c r="AP502" i="6"/>
  <c r="AC502" i="6"/>
  <c r="AB502" i="6"/>
  <c r="AQ501" i="6"/>
  <c r="AP501" i="6"/>
  <c r="AC501" i="6"/>
  <c r="AB501" i="6"/>
  <c r="AQ500" i="6"/>
  <c r="AP500" i="6"/>
  <c r="AC500" i="6"/>
  <c r="AB500" i="6"/>
  <c r="AQ499" i="6"/>
  <c r="AP499" i="6"/>
  <c r="AC499" i="6"/>
  <c r="AB499" i="6"/>
  <c r="AQ498" i="6"/>
  <c r="AP498" i="6"/>
  <c r="AC498" i="6"/>
  <c r="AB498" i="6"/>
  <c r="AQ497" i="6"/>
  <c r="AP497" i="6"/>
  <c r="AC497" i="6"/>
  <c r="AB497" i="6"/>
  <c r="AQ496" i="6"/>
  <c r="AP496" i="6"/>
  <c r="AC496" i="6"/>
  <c r="AB496" i="6"/>
  <c r="AQ495" i="6"/>
  <c r="AP495" i="6"/>
  <c r="AC495" i="6"/>
  <c r="AB495" i="6"/>
  <c r="AQ494" i="6"/>
  <c r="AP494" i="6"/>
  <c r="AC494" i="6"/>
  <c r="AB494" i="6"/>
  <c r="AQ493" i="6"/>
  <c r="AP493" i="6"/>
  <c r="AC493" i="6"/>
  <c r="AB493" i="6"/>
  <c r="AQ492" i="6"/>
  <c r="AP492" i="6"/>
  <c r="AC492" i="6"/>
  <c r="AB492" i="6"/>
  <c r="AQ491" i="6"/>
  <c r="AP491" i="6"/>
  <c r="AC491" i="6"/>
  <c r="AB491" i="6"/>
  <c r="AQ490" i="6"/>
  <c r="AP490" i="6"/>
  <c r="AC490" i="6"/>
  <c r="AB490" i="6"/>
  <c r="AQ489" i="6"/>
  <c r="AP489" i="6"/>
  <c r="AC489" i="6"/>
  <c r="AB489" i="6"/>
  <c r="AQ488" i="6"/>
  <c r="AP488" i="6"/>
  <c r="AC488" i="6"/>
  <c r="AB488" i="6"/>
  <c r="AQ487" i="6"/>
  <c r="AP487" i="6"/>
  <c r="AC487" i="6"/>
  <c r="AB487" i="6"/>
  <c r="AQ486" i="6"/>
  <c r="AP486" i="6"/>
  <c r="AC486" i="6"/>
  <c r="AB486" i="6"/>
  <c r="AQ485" i="6"/>
  <c r="AP485" i="6"/>
  <c r="AC485" i="6"/>
  <c r="AB485" i="6"/>
  <c r="AQ484" i="6"/>
  <c r="AP484" i="6"/>
  <c r="AC484" i="6"/>
  <c r="AB484" i="6"/>
  <c r="AQ483" i="6"/>
  <c r="AP483" i="6"/>
  <c r="AC483" i="6"/>
  <c r="AB483" i="6"/>
  <c r="AQ482" i="6"/>
  <c r="AP482" i="6"/>
  <c r="AC482" i="6"/>
  <c r="AB482" i="6"/>
  <c r="AQ481" i="6"/>
  <c r="AP481" i="6"/>
  <c r="AC481" i="6"/>
  <c r="AB481" i="6"/>
  <c r="AQ480" i="6"/>
  <c r="AP480" i="6"/>
  <c r="AC480" i="6"/>
  <c r="AB480" i="6"/>
  <c r="AQ479" i="6"/>
  <c r="AP479" i="6"/>
  <c r="AC479" i="6"/>
  <c r="AB479" i="6"/>
  <c r="AQ478" i="6"/>
  <c r="AP478" i="6"/>
  <c r="AC478" i="6"/>
  <c r="AB478" i="6"/>
  <c r="AQ477" i="6"/>
  <c r="AP477" i="6"/>
  <c r="AC477" i="6"/>
  <c r="AB477" i="6"/>
  <c r="AQ476" i="6"/>
  <c r="AP476" i="6"/>
  <c r="AC476" i="6"/>
  <c r="AB476" i="6"/>
  <c r="AQ475" i="6"/>
  <c r="AP475" i="6"/>
  <c r="AC475" i="6"/>
  <c r="AB475" i="6"/>
  <c r="AQ474" i="6"/>
  <c r="AP474" i="6"/>
  <c r="AC474" i="6"/>
  <c r="AB474" i="6"/>
  <c r="AQ473" i="6"/>
  <c r="AP473" i="6"/>
  <c r="AC473" i="6"/>
  <c r="AB473" i="6"/>
  <c r="AQ472" i="6"/>
  <c r="AP472" i="6"/>
  <c r="AC472" i="6"/>
  <c r="AB472" i="6"/>
  <c r="AQ471" i="6"/>
  <c r="AP471" i="6"/>
  <c r="AC471" i="6"/>
  <c r="AB471" i="6"/>
  <c r="AQ470" i="6"/>
  <c r="AP470" i="6"/>
  <c r="AC470" i="6"/>
  <c r="AB470" i="6"/>
  <c r="AQ469" i="6"/>
  <c r="AP469" i="6"/>
  <c r="AC469" i="6"/>
  <c r="AB469" i="6"/>
  <c r="AQ468" i="6"/>
  <c r="AP468" i="6"/>
  <c r="AC468" i="6"/>
  <c r="AB468" i="6"/>
  <c r="AQ467" i="6"/>
  <c r="AP467" i="6"/>
  <c r="AC467" i="6"/>
  <c r="AB467" i="6"/>
  <c r="AQ466" i="6"/>
  <c r="AP466" i="6"/>
  <c r="AC466" i="6"/>
  <c r="AB466" i="6"/>
  <c r="AQ465" i="6"/>
  <c r="AP465" i="6"/>
  <c r="AC465" i="6"/>
  <c r="AB465" i="6"/>
  <c r="AQ464" i="6"/>
  <c r="AP464" i="6"/>
  <c r="AC464" i="6"/>
  <c r="AB464" i="6"/>
  <c r="AQ463" i="6"/>
  <c r="AP463" i="6"/>
  <c r="AC463" i="6"/>
  <c r="AB463" i="6"/>
  <c r="AQ462" i="6"/>
  <c r="AP462" i="6"/>
  <c r="AC462" i="6"/>
  <c r="AB462" i="6"/>
  <c r="AQ461" i="6"/>
  <c r="AP461" i="6"/>
  <c r="AC461" i="6"/>
  <c r="AB461" i="6"/>
  <c r="AQ460" i="6"/>
  <c r="AP460" i="6"/>
  <c r="AC460" i="6"/>
  <c r="AB460" i="6"/>
  <c r="AQ459" i="6"/>
  <c r="AP459" i="6"/>
  <c r="AC459" i="6"/>
  <c r="AB459" i="6"/>
  <c r="AQ458" i="6"/>
  <c r="AP458" i="6"/>
  <c r="AC458" i="6"/>
  <c r="AB458" i="6"/>
  <c r="AQ457" i="6"/>
  <c r="AP457" i="6"/>
  <c r="AC457" i="6"/>
  <c r="AB457" i="6"/>
  <c r="AQ456" i="6"/>
  <c r="AP456" i="6"/>
  <c r="AC456" i="6"/>
  <c r="AB456" i="6"/>
  <c r="AQ455" i="6"/>
  <c r="AP455" i="6"/>
  <c r="AC455" i="6"/>
  <c r="AB455" i="6"/>
  <c r="AQ454" i="6"/>
  <c r="AP454" i="6"/>
  <c r="AC454" i="6"/>
  <c r="AB454" i="6"/>
  <c r="AQ453" i="6"/>
  <c r="AP453" i="6"/>
  <c r="AC453" i="6"/>
  <c r="AB453" i="6"/>
  <c r="AQ452" i="6"/>
  <c r="AP452" i="6"/>
  <c r="AC452" i="6"/>
  <c r="AB452" i="6"/>
  <c r="AQ451" i="6"/>
  <c r="AP451" i="6"/>
  <c r="AC451" i="6"/>
  <c r="AB451" i="6"/>
  <c r="AQ450" i="6"/>
  <c r="AP450" i="6"/>
  <c r="AC450" i="6"/>
  <c r="AB450" i="6"/>
  <c r="AQ449" i="6"/>
  <c r="AP449" i="6"/>
  <c r="AC449" i="6"/>
  <c r="AB449" i="6"/>
  <c r="AQ448" i="6"/>
  <c r="AP448" i="6"/>
  <c r="AC448" i="6"/>
  <c r="AB448" i="6"/>
  <c r="AQ447" i="6"/>
  <c r="AP447" i="6"/>
  <c r="AC447" i="6"/>
  <c r="AB447" i="6"/>
  <c r="AQ446" i="6"/>
  <c r="AP446" i="6"/>
  <c r="AC446" i="6"/>
  <c r="AB446" i="6"/>
  <c r="AQ445" i="6"/>
  <c r="AP445" i="6"/>
  <c r="AC445" i="6"/>
  <c r="AB445" i="6"/>
  <c r="AQ444" i="6"/>
  <c r="AP444" i="6"/>
  <c r="AC444" i="6"/>
  <c r="AB444" i="6"/>
  <c r="AQ443" i="6"/>
  <c r="AP443" i="6"/>
  <c r="AC443" i="6"/>
  <c r="AB443" i="6"/>
  <c r="AQ442" i="6"/>
  <c r="AP442" i="6"/>
  <c r="AC442" i="6"/>
  <c r="AB442" i="6"/>
  <c r="AQ441" i="6"/>
  <c r="AP441" i="6"/>
  <c r="AC441" i="6"/>
  <c r="AB441" i="6"/>
  <c r="AQ440" i="6"/>
  <c r="AP440" i="6"/>
  <c r="AC440" i="6"/>
  <c r="AB440" i="6"/>
  <c r="AQ439" i="6"/>
  <c r="AP439" i="6"/>
  <c r="AC439" i="6"/>
  <c r="AB439" i="6"/>
  <c r="AQ438" i="6"/>
  <c r="AP438" i="6"/>
  <c r="AC438" i="6"/>
  <c r="AB438" i="6"/>
  <c r="AQ437" i="6"/>
  <c r="AP437" i="6"/>
  <c r="AC437" i="6"/>
  <c r="AB437" i="6"/>
  <c r="AQ436" i="6"/>
  <c r="AP436" i="6"/>
  <c r="AC436" i="6"/>
  <c r="AB436" i="6"/>
  <c r="AQ435" i="6"/>
  <c r="AP435" i="6"/>
  <c r="AC435" i="6"/>
  <c r="AB435" i="6"/>
  <c r="AQ434" i="6"/>
  <c r="AP434" i="6"/>
  <c r="AC434" i="6"/>
  <c r="AB434" i="6"/>
  <c r="AQ433" i="6"/>
  <c r="AP433" i="6"/>
  <c r="AC433" i="6"/>
  <c r="AB433" i="6"/>
  <c r="AQ432" i="6"/>
  <c r="AP432" i="6"/>
  <c r="AC432" i="6"/>
  <c r="AB432" i="6"/>
  <c r="AQ431" i="6"/>
  <c r="AP431" i="6"/>
  <c r="AC431" i="6"/>
  <c r="AB431" i="6"/>
  <c r="AQ430" i="6"/>
  <c r="AP430" i="6"/>
  <c r="AC430" i="6"/>
  <c r="AB430" i="6"/>
  <c r="AQ429" i="6"/>
  <c r="AP429" i="6"/>
  <c r="AC429" i="6"/>
  <c r="AB429" i="6"/>
  <c r="AQ428" i="6"/>
  <c r="AP428" i="6"/>
  <c r="AC428" i="6"/>
  <c r="AB428" i="6"/>
  <c r="AQ427" i="6"/>
  <c r="AP427" i="6"/>
  <c r="AC427" i="6"/>
  <c r="AB427" i="6"/>
  <c r="AQ426" i="6"/>
  <c r="AP426" i="6"/>
  <c r="AC426" i="6"/>
  <c r="AB426" i="6"/>
  <c r="AQ425" i="6"/>
  <c r="AP425" i="6"/>
  <c r="AC425" i="6"/>
  <c r="AB425" i="6"/>
  <c r="AQ424" i="6"/>
  <c r="AP424" i="6"/>
  <c r="AC424" i="6"/>
  <c r="AB424" i="6"/>
  <c r="AQ423" i="6"/>
  <c r="AP423" i="6"/>
  <c r="AC423" i="6"/>
  <c r="AB423" i="6"/>
  <c r="AQ422" i="6"/>
  <c r="AP422" i="6"/>
  <c r="AC422" i="6"/>
  <c r="AB422" i="6"/>
  <c r="AQ421" i="6"/>
  <c r="AP421" i="6"/>
  <c r="AC421" i="6"/>
  <c r="AB421" i="6"/>
  <c r="AQ420" i="6"/>
  <c r="AP420" i="6"/>
  <c r="AC420" i="6"/>
  <c r="AB420" i="6"/>
  <c r="AQ419" i="6"/>
  <c r="AP419" i="6"/>
  <c r="AC419" i="6"/>
  <c r="AB419" i="6"/>
  <c r="AQ418" i="6"/>
  <c r="AP418" i="6"/>
  <c r="AC418" i="6"/>
  <c r="AB418" i="6"/>
  <c r="AQ417" i="6"/>
  <c r="AP417" i="6"/>
  <c r="AC417" i="6"/>
  <c r="AB417" i="6"/>
  <c r="AQ416" i="6"/>
  <c r="AP416" i="6"/>
  <c r="AC416" i="6"/>
  <c r="AB416" i="6"/>
  <c r="AQ415" i="6"/>
  <c r="AP415" i="6"/>
  <c r="AC415" i="6"/>
  <c r="AB415" i="6"/>
  <c r="AQ414" i="6"/>
  <c r="AP414" i="6"/>
  <c r="AC414" i="6"/>
  <c r="AB414" i="6"/>
  <c r="AQ413" i="6"/>
  <c r="AP413" i="6"/>
  <c r="AC413" i="6"/>
  <c r="AB413" i="6"/>
  <c r="AQ412" i="6"/>
  <c r="AP412" i="6"/>
  <c r="AC412" i="6"/>
  <c r="AB412" i="6"/>
  <c r="AQ411" i="6"/>
  <c r="AP411" i="6"/>
  <c r="AC411" i="6"/>
  <c r="AB411" i="6"/>
  <c r="AQ410" i="6"/>
  <c r="AP410" i="6"/>
  <c r="AC410" i="6"/>
  <c r="AB410" i="6"/>
  <c r="AQ409" i="6"/>
  <c r="AP409" i="6"/>
  <c r="AC409" i="6"/>
  <c r="AB409" i="6"/>
  <c r="AQ408" i="6"/>
  <c r="AP408" i="6"/>
  <c r="AC408" i="6"/>
  <c r="AB408" i="6"/>
  <c r="AQ407" i="6"/>
  <c r="AP407" i="6"/>
  <c r="AC407" i="6"/>
  <c r="AB407" i="6"/>
  <c r="AQ406" i="6"/>
  <c r="AP406" i="6"/>
  <c r="AC406" i="6"/>
  <c r="AB406" i="6"/>
  <c r="AQ405" i="6"/>
  <c r="AP405" i="6"/>
  <c r="AC405" i="6"/>
  <c r="AB405" i="6"/>
  <c r="AQ404" i="6"/>
  <c r="AP404" i="6"/>
  <c r="AC404" i="6"/>
  <c r="AB404" i="6"/>
  <c r="AQ403" i="6"/>
  <c r="AP403" i="6"/>
  <c r="AC403" i="6"/>
  <c r="AB403" i="6"/>
  <c r="AQ402" i="6"/>
  <c r="AP402" i="6"/>
  <c r="AC402" i="6"/>
  <c r="AB402" i="6"/>
  <c r="AQ401" i="6"/>
  <c r="AP401" i="6"/>
  <c r="AC401" i="6"/>
  <c r="AB401" i="6"/>
  <c r="AQ400" i="6"/>
  <c r="AP400" i="6"/>
  <c r="AC400" i="6"/>
  <c r="AB400" i="6"/>
  <c r="AQ399" i="6"/>
  <c r="AP399" i="6"/>
  <c r="AC399" i="6"/>
  <c r="AB399" i="6"/>
  <c r="AQ398" i="6"/>
  <c r="AP398" i="6"/>
  <c r="AC398" i="6"/>
  <c r="AB398" i="6"/>
  <c r="AQ397" i="6"/>
  <c r="AP397" i="6"/>
  <c r="AC397" i="6"/>
  <c r="AB397" i="6"/>
  <c r="AQ396" i="6"/>
  <c r="AP396" i="6"/>
  <c r="AC396" i="6"/>
  <c r="AB396" i="6"/>
  <c r="AQ395" i="6"/>
  <c r="AP395" i="6"/>
  <c r="AC395" i="6"/>
  <c r="AB395" i="6"/>
  <c r="AQ394" i="6"/>
  <c r="AP394" i="6"/>
  <c r="AC394" i="6"/>
  <c r="AB394" i="6"/>
  <c r="AQ393" i="6"/>
  <c r="AP393" i="6"/>
  <c r="AC393" i="6"/>
  <c r="AB393" i="6"/>
  <c r="AQ392" i="6"/>
  <c r="AP392" i="6"/>
  <c r="AC392" i="6"/>
  <c r="AB392" i="6"/>
  <c r="AQ391" i="6"/>
  <c r="AP391" i="6"/>
  <c r="AC391" i="6"/>
  <c r="AB391" i="6"/>
  <c r="AQ390" i="6"/>
  <c r="AP390" i="6"/>
  <c r="AC390" i="6"/>
  <c r="AB390" i="6"/>
  <c r="AQ389" i="6"/>
  <c r="AP389" i="6"/>
  <c r="AC389" i="6"/>
  <c r="AB389" i="6"/>
  <c r="AQ388" i="6"/>
  <c r="AP388" i="6"/>
  <c r="AC388" i="6"/>
  <c r="AB388" i="6"/>
  <c r="AQ387" i="6"/>
  <c r="AP387" i="6"/>
  <c r="AC387" i="6"/>
  <c r="AB387" i="6"/>
  <c r="AQ386" i="6"/>
  <c r="AP386" i="6"/>
  <c r="AC386" i="6"/>
  <c r="AB386" i="6"/>
  <c r="AQ385" i="6"/>
  <c r="AP385" i="6"/>
  <c r="AC385" i="6"/>
  <c r="AB385" i="6"/>
  <c r="AQ384" i="6"/>
  <c r="AP384" i="6"/>
  <c r="AC384" i="6"/>
  <c r="AB384" i="6"/>
  <c r="AQ383" i="6"/>
  <c r="AP383" i="6"/>
  <c r="AC383" i="6"/>
  <c r="AB383" i="6"/>
  <c r="AQ382" i="6"/>
  <c r="AP382" i="6"/>
  <c r="AC382" i="6"/>
  <c r="AB382" i="6"/>
  <c r="AP381" i="6"/>
  <c r="AC381" i="6"/>
  <c r="AB381" i="6"/>
  <c r="AP380" i="6"/>
  <c r="AC380" i="6"/>
  <c r="AQ381" i="6" s="1"/>
  <c r="AB380" i="6"/>
  <c r="AP379" i="6"/>
  <c r="AC379" i="6"/>
  <c r="AQ380" i="6" s="1"/>
  <c r="AB379" i="6"/>
  <c r="AP378" i="6"/>
  <c r="AC378" i="6"/>
  <c r="AQ379" i="6" s="1"/>
  <c r="AB378" i="6"/>
  <c r="AP377" i="6"/>
  <c r="AC377" i="6"/>
  <c r="AQ378" i="6" s="1"/>
  <c r="AB377" i="6"/>
  <c r="AP376" i="6"/>
  <c r="AC376" i="6"/>
  <c r="AQ377" i="6" s="1"/>
  <c r="AB376" i="6"/>
  <c r="AP375" i="6"/>
  <c r="AC375" i="6"/>
  <c r="AQ376" i="6" s="1"/>
  <c r="AB375" i="6"/>
  <c r="AP374" i="6"/>
  <c r="AC374" i="6"/>
  <c r="AQ375" i="6" s="1"/>
  <c r="AB374" i="6"/>
  <c r="AP373" i="6"/>
  <c r="AC373" i="6"/>
  <c r="AQ374" i="6" s="1"/>
  <c r="AB373" i="6"/>
  <c r="AP372" i="6"/>
  <c r="AC372" i="6"/>
  <c r="AQ373" i="6" s="1"/>
  <c r="AB372" i="6"/>
  <c r="AP371" i="6"/>
  <c r="AC371" i="6"/>
  <c r="AQ372" i="6" s="1"/>
  <c r="AB371" i="6"/>
  <c r="AP370" i="6"/>
  <c r="AC370" i="6"/>
  <c r="AQ371" i="6" s="1"/>
  <c r="AB370" i="6"/>
  <c r="AP369" i="6"/>
  <c r="AC369" i="6"/>
  <c r="AQ370" i="6" s="1"/>
  <c r="AB369" i="6"/>
  <c r="AP368" i="6"/>
  <c r="AC368" i="6"/>
  <c r="AQ369" i="6" s="1"/>
  <c r="AB368" i="6"/>
  <c r="AP367" i="6"/>
  <c r="AC367" i="6"/>
  <c r="AQ368" i="6" s="1"/>
  <c r="AB367" i="6"/>
  <c r="AP366" i="6"/>
  <c r="AC366" i="6"/>
  <c r="AQ367" i="6" s="1"/>
  <c r="AB366" i="6"/>
  <c r="AP365" i="6"/>
  <c r="AC365" i="6"/>
  <c r="AQ366" i="6" s="1"/>
  <c r="AB365" i="6"/>
  <c r="AP364" i="6"/>
  <c r="AC364" i="6"/>
  <c r="AQ365" i="6" s="1"/>
  <c r="AB364" i="6"/>
  <c r="AP363" i="6"/>
  <c r="AC363" i="6"/>
  <c r="AQ364" i="6" s="1"/>
  <c r="AB363" i="6"/>
  <c r="AP362" i="6"/>
  <c r="AC362" i="6"/>
  <c r="AQ363" i="6" s="1"/>
  <c r="AB362" i="6"/>
  <c r="AP361" i="6"/>
  <c r="AC361" i="6"/>
  <c r="AQ362" i="6" s="1"/>
  <c r="AB361" i="6"/>
  <c r="AP360" i="6"/>
  <c r="AC360" i="6"/>
  <c r="AQ361" i="6" s="1"/>
  <c r="AB360" i="6"/>
  <c r="AP359" i="6"/>
  <c r="AC359" i="6"/>
  <c r="AQ360" i="6" s="1"/>
  <c r="AB359" i="6"/>
  <c r="AP358" i="6"/>
  <c r="AC358" i="6"/>
  <c r="AQ359" i="6" s="1"/>
  <c r="AB358" i="6"/>
  <c r="AP357" i="6"/>
  <c r="AC357" i="6"/>
  <c r="AQ358" i="6" s="1"/>
  <c r="AB357" i="6"/>
  <c r="AP356" i="6"/>
  <c r="AC356" i="6"/>
  <c r="AQ357" i="6" s="1"/>
  <c r="AB356" i="6"/>
  <c r="AP355" i="6"/>
  <c r="AC355" i="6"/>
  <c r="AQ356" i="6" s="1"/>
  <c r="AB355" i="6"/>
  <c r="AP354" i="6"/>
  <c r="AC354" i="6"/>
  <c r="AQ355" i="6" s="1"/>
  <c r="AB354" i="6"/>
  <c r="AP353" i="6"/>
  <c r="AC353" i="6"/>
  <c r="AQ354" i="6" s="1"/>
  <c r="AB353" i="6"/>
  <c r="AP352" i="6"/>
  <c r="AC352" i="6"/>
  <c r="AQ353" i="6" s="1"/>
  <c r="AB352" i="6"/>
  <c r="AP351" i="6"/>
  <c r="AC351" i="6"/>
  <c r="AQ352" i="6" s="1"/>
  <c r="AB351" i="6"/>
  <c r="AP350" i="6"/>
  <c r="AC350" i="6"/>
  <c r="AQ351" i="6" s="1"/>
  <c r="AB350" i="6"/>
  <c r="AC349" i="6"/>
  <c r="AQ350" i="6" s="1"/>
  <c r="AB349" i="6"/>
  <c r="AC348" i="6"/>
  <c r="AQ349" i="6" s="1"/>
  <c r="AB348" i="6"/>
  <c r="AP349" i="6" s="1"/>
  <c r="AP347" i="6"/>
  <c r="AC347" i="6"/>
  <c r="AQ348" i="6" s="1"/>
  <c r="AB347" i="6"/>
  <c r="AP348" i="6" s="1"/>
  <c r="AC346" i="6"/>
  <c r="AQ347" i="6" s="1"/>
  <c r="AB346" i="6"/>
  <c r="AC345" i="6"/>
  <c r="AQ346" i="6" s="1"/>
  <c r="AB345" i="6"/>
  <c r="AP346" i="6" s="1"/>
  <c r="AC344" i="6"/>
  <c r="AQ345" i="6" s="1"/>
  <c r="AB344" i="6"/>
  <c r="AP345" i="6" s="1"/>
  <c r="AP343" i="6"/>
  <c r="AC343" i="6"/>
  <c r="AQ344" i="6" s="1"/>
  <c r="AB343" i="6"/>
  <c r="AP344" i="6" s="1"/>
  <c r="AC342" i="6"/>
  <c r="AQ343" i="6" s="1"/>
  <c r="AB342" i="6"/>
  <c r="AC341" i="6"/>
  <c r="AQ342" i="6" s="1"/>
  <c r="AB341" i="6"/>
  <c r="AP342" i="6" s="1"/>
  <c r="AC340" i="6"/>
  <c r="AQ341" i="6" s="1"/>
  <c r="AB340" i="6"/>
  <c r="AP341" i="6" s="1"/>
  <c r="AP339" i="6"/>
  <c r="AC339" i="6"/>
  <c r="AQ340" i="6" s="1"/>
  <c r="AB339" i="6"/>
  <c r="AP340" i="6" s="1"/>
  <c r="AC338" i="6"/>
  <c r="AQ339" i="6" s="1"/>
  <c r="AB338" i="6"/>
  <c r="AC337" i="6"/>
  <c r="AQ338" i="6" s="1"/>
  <c r="AB337" i="6"/>
  <c r="AP338" i="6" s="1"/>
  <c r="AC336" i="6"/>
  <c r="AQ337" i="6" s="1"/>
  <c r="AB336" i="6"/>
  <c r="AP337" i="6" s="1"/>
  <c r="AP335" i="6"/>
  <c r="AC335" i="6"/>
  <c r="AQ336" i="6" s="1"/>
  <c r="AB335" i="6"/>
  <c r="AP336" i="6" s="1"/>
  <c r="AC334" i="6"/>
  <c r="AQ335" i="6" s="1"/>
  <c r="AB334" i="6"/>
  <c r="AC333" i="6"/>
  <c r="AQ334" i="6" s="1"/>
  <c r="AB333" i="6"/>
  <c r="AP334" i="6" s="1"/>
  <c r="AC332" i="6"/>
  <c r="AQ333" i="6" s="1"/>
  <c r="AB332" i="6"/>
  <c r="AP333" i="6" s="1"/>
  <c r="AP331" i="6"/>
  <c r="AC331" i="6"/>
  <c r="AQ332" i="6" s="1"/>
  <c r="AB331" i="6"/>
  <c r="AP332" i="6" s="1"/>
  <c r="AC330" i="6"/>
  <c r="AQ331" i="6" s="1"/>
  <c r="AB330" i="6"/>
  <c r="AC329" i="6"/>
  <c r="AQ330" i="6" s="1"/>
  <c r="AB329" i="6"/>
  <c r="AP330" i="6" s="1"/>
  <c r="AC328" i="6"/>
  <c r="AQ329" i="6" s="1"/>
  <c r="AB328" i="6"/>
  <c r="AP329" i="6" s="1"/>
  <c r="AP327" i="6"/>
  <c r="AC327" i="6"/>
  <c r="AQ328" i="6" s="1"/>
  <c r="AB327" i="6"/>
  <c r="AP328" i="6" s="1"/>
  <c r="AC326" i="6"/>
  <c r="AQ327" i="6" s="1"/>
  <c r="AB326" i="6"/>
  <c r="AC325" i="6"/>
  <c r="AQ326" i="6" s="1"/>
  <c r="AB325" i="6"/>
  <c r="AP326" i="6" s="1"/>
  <c r="AC324" i="6"/>
  <c r="AQ325" i="6" s="1"/>
  <c r="AB324" i="6"/>
  <c r="AP325" i="6" s="1"/>
  <c r="AP323" i="6"/>
  <c r="AC323" i="6"/>
  <c r="AQ324" i="6" s="1"/>
  <c r="AB323" i="6"/>
  <c r="AP324" i="6" s="1"/>
  <c r="AC322" i="6"/>
  <c r="AQ323" i="6" s="1"/>
  <c r="AB322" i="6"/>
  <c r="AC321" i="6"/>
  <c r="AQ322" i="6" s="1"/>
  <c r="AB321" i="6"/>
  <c r="AP322" i="6" s="1"/>
  <c r="AC320" i="6"/>
  <c r="AQ321" i="6" s="1"/>
  <c r="AB320" i="6"/>
  <c r="AP321" i="6" s="1"/>
  <c r="AP319" i="6"/>
  <c r="AC319" i="6"/>
  <c r="AQ320" i="6" s="1"/>
  <c r="AB319" i="6"/>
  <c r="AP320" i="6" s="1"/>
  <c r="AC318" i="6"/>
  <c r="AQ319" i="6" s="1"/>
  <c r="AB318" i="6"/>
  <c r="AC317" i="6"/>
  <c r="AQ318" i="6" s="1"/>
  <c r="AB317" i="6"/>
  <c r="AP318" i="6" s="1"/>
  <c r="AC316" i="6"/>
  <c r="AQ317" i="6" s="1"/>
  <c r="AB316" i="6"/>
  <c r="AP317" i="6" s="1"/>
  <c r="AP315" i="6"/>
  <c r="AC315" i="6"/>
  <c r="AQ316" i="6" s="1"/>
  <c r="AB315" i="6"/>
  <c r="AP316" i="6" s="1"/>
  <c r="AC314" i="6"/>
  <c r="AQ315" i="6" s="1"/>
  <c r="AB314" i="6"/>
  <c r="AC313" i="6"/>
  <c r="AQ314" i="6" s="1"/>
  <c r="AB313" i="6"/>
  <c r="AP314" i="6" s="1"/>
  <c r="AC312" i="6"/>
  <c r="AQ313" i="6" s="1"/>
  <c r="AB312" i="6"/>
  <c r="AP313" i="6" s="1"/>
  <c r="AP311" i="6"/>
  <c r="AC311" i="6"/>
  <c r="AQ312" i="6" s="1"/>
  <c r="AB311" i="6"/>
  <c r="AP312" i="6" s="1"/>
  <c r="AC310" i="6"/>
  <c r="AQ311" i="6" s="1"/>
  <c r="AB310" i="6"/>
  <c r="AC309" i="6"/>
  <c r="AQ310" i="6" s="1"/>
  <c r="AB309" i="6"/>
  <c r="AP310" i="6" s="1"/>
  <c r="AC308" i="6"/>
  <c r="AQ309" i="6" s="1"/>
  <c r="AB308" i="6"/>
  <c r="AP309" i="6" s="1"/>
  <c r="AP307" i="6"/>
  <c r="AC307" i="6"/>
  <c r="AQ308" i="6" s="1"/>
  <c r="AB307" i="6"/>
  <c r="AP308" i="6" s="1"/>
  <c r="AC306" i="6"/>
  <c r="AQ307" i="6" s="1"/>
  <c r="AB306" i="6"/>
  <c r="AC305" i="6"/>
  <c r="AQ306" i="6" s="1"/>
  <c r="AB305" i="6"/>
  <c r="AP306" i="6" s="1"/>
  <c r="AC304" i="6"/>
  <c r="AQ305" i="6" s="1"/>
  <c r="AB304" i="6"/>
  <c r="AP305" i="6" s="1"/>
  <c r="AP303" i="6"/>
  <c r="AC303" i="6"/>
  <c r="AQ304" i="6" s="1"/>
  <c r="AB303" i="6"/>
  <c r="AP304" i="6" s="1"/>
  <c r="AC302" i="6"/>
  <c r="AQ303" i="6" s="1"/>
  <c r="AB302" i="6"/>
  <c r="AC301" i="6"/>
  <c r="AQ302" i="6" s="1"/>
  <c r="AB301" i="6"/>
  <c r="AP302" i="6" s="1"/>
  <c r="AC300" i="6"/>
  <c r="AQ301" i="6" s="1"/>
  <c r="AB300" i="6"/>
  <c r="AP301" i="6" s="1"/>
  <c r="AP299" i="6"/>
  <c r="AC299" i="6"/>
  <c r="AQ300" i="6" s="1"/>
  <c r="AB299" i="6"/>
  <c r="AP300" i="6" s="1"/>
  <c r="AP298" i="6"/>
  <c r="AC298" i="6"/>
  <c r="AQ299" i="6" s="1"/>
  <c r="AB298" i="6"/>
  <c r="AP297" i="6"/>
  <c r="AC297" i="6"/>
  <c r="AQ298" i="6" s="1"/>
  <c r="AB297" i="6"/>
  <c r="AP296" i="6"/>
  <c r="AC296" i="6"/>
  <c r="AQ297" i="6" s="1"/>
  <c r="AB296" i="6"/>
  <c r="AP295" i="6"/>
  <c r="AC295" i="6"/>
  <c r="AQ296" i="6" s="1"/>
  <c r="AB295" i="6"/>
  <c r="AP294" i="6"/>
  <c r="AC294" i="6"/>
  <c r="AQ295" i="6" s="1"/>
  <c r="AB294" i="6"/>
  <c r="AP293" i="6"/>
  <c r="AC293" i="6"/>
  <c r="AQ294" i="6" s="1"/>
  <c r="AB293" i="6"/>
  <c r="AP292" i="6"/>
  <c r="AC292" i="6"/>
  <c r="AQ293" i="6" s="1"/>
  <c r="AB292" i="6"/>
  <c r="AP291" i="6"/>
  <c r="AC291" i="6"/>
  <c r="AQ292" i="6" s="1"/>
  <c r="AB291" i="6"/>
  <c r="AP290" i="6"/>
  <c r="AC290" i="6"/>
  <c r="AQ291" i="6" s="1"/>
  <c r="AB290" i="6"/>
  <c r="AP289" i="6"/>
  <c r="AC289" i="6"/>
  <c r="AQ290" i="6" s="1"/>
  <c r="AB289" i="6"/>
  <c r="AP288" i="6"/>
  <c r="AC288" i="6"/>
  <c r="AQ289" i="6" s="1"/>
  <c r="AB288" i="6"/>
  <c r="AP287" i="6"/>
  <c r="AC287" i="6"/>
  <c r="AQ288" i="6" s="1"/>
  <c r="AB287" i="6"/>
  <c r="AP286" i="6"/>
  <c r="AC286" i="6"/>
  <c r="AQ287" i="6" s="1"/>
  <c r="AB286" i="6"/>
  <c r="AP285" i="6"/>
  <c r="AC285" i="6"/>
  <c r="AQ286" i="6" s="1"/>
  <c r="AB285" i="6"/>
  <c r="AP284" i="6"/>
  <c r="AC284" i="6"/>
  <c r="AQ285" i="6" s="1"/>
  <c r="AB284" i="6"/>
  <c r="AP283" i="6"/>
  <c r="AC283" i="6"/>
  <c r="AQ284" i="6" s="1"/>
  <c r="AB283" i="6"/>
  <c r="AP282" i="6"/>
  <c r="AC282" i="6"/>
  <c r="AQ283" i="6" s="1"/>
  <c r="AB282" i="6"/>
  <c r="AP281" i="6"/>
  <c r="AC281" i="6"/>
  <c r="AQ282" i="6" s="1"/>
  <c r="AB281" i="6"/>
  <c r="AP280" i="6"/>
  <c r="AC280" i="6"/>
  <c r="AQ281" i="6" s="1"/>
  <c r="AB280" i="6"/>
  <c r="AP279" i="6"/>
  <c r="AC279" i="6"/>
  <c r="AQ280" i="6" s="1"/>
  <c r="AB279" i="6"/>
  <c r="AP278" i="6"/>
  <c r="AC278" i="6"/>
  <c r="AQ279" i="6" s="1"/>
  <c r="AB278" i="6"/>
  <c r="AP277" i="6"/>
  <c r="AC277" i="6"/>
  <c r="AQ278" i="6" s="1"/>
  <c r="AB277" i="6"/>
  <c r="AP276" i="6"/>
  <c r="AC276" i="6"/>
  <c r="AQ277" i="6" s="1"/>
  <c r="AB276" i="6"/>
  <c r="AP275" i="6"/>
  <c r="AC275" i="6"/>
  <c r="AQ276" i="6" s="1"/>
  <c r="AB275" i="6"/>
  <c r="AP274" i="6"/>
  <c r="AC274" i="6"/>
  <c r="AQ275" i="6" s="1"/>
  <c r="AB274" i="6"/>
  <c r="AP273" i="6"/>
  <c r="AC273" i="6"/>
  <c r="AQ274" i="6" s="1"/>
  <c r="AB273" i="6"/>
  <c r="AP272" i="6"/>
  <c r="AC272" i="6"/>
  <c r="AQ273" i="6" s="1"/>
  <c r="AB272" i="6"/>
  <c r="AP271" i="6"/>
  <c r="AC271" i="6"/>
  <c r="AQ272" i="6" s="1"/>
  <c r="AB271" i="6"/>
  <c r="AP270" i="6"/>
  <c r="AC270" i="6"/>
  <c r="AQ271" i="6" s="1"/>
  <c r="AB270" i="6"/>
  <c r="AP269" i="6"/>
  <c r="AC269" i="6"/>
  <c r="AQ270" i="6" s="1"/>
  <c r="AB269" i="6"/>
  <c r="AP268" i="6"/>
  <c r="AC268" i="6"/>
  <c r="AQ269" i="6" s="1"/>
  <c r="AB268" i="6"/>
  <c r="AP267" i="6"/>
  <c r="AC267" i="6"/>
  <c r="AQ268" i="6" s="1"/>
  <c r="AB267" i="6"/>
  <c r="AP266" i="6"/>
  <c r="AC266" i="6"/>
  <c r="AQ267" i="6" s="1"/>
  <c r="AB266" i="6"/>
  <c r="AP265" i="6"/>
  <c r="AC265" i="6"/>
  <c r="AQ266" i="6" s="1"/>
  <c r="AB265" i="6"/>
  <c r="AP264" i="6"/>
  <c r="AC264" i="6"/>
  <c r="AQ265" i="6" s="1"/>
  <c r="AB264" i="6"/>
  <c r="AP263" i="6"/>
  <c r="AC263" i="6"/>
  <c r="AQ264" i="6" s="1"/>
  <c r="AB263" i="6"/>
  <c r="AP262" i="6"/>
  <c r="AC262" i="6"/>
  <c r="AQ263" i="6" s="1"/>
  <c r="AB262" i="6"/>
  <c r="AP261" i="6"/>
  <c r="AC261" i="6"/>
  <c r="AQ262" i="6" s="1"/>
  <c r="AB261" i="6"/>
  <c r="AP260" i="6"/>
  <c r="AC260" i="6"/>
  <c r="AQ261" i="6" s="1"/>
  <c r="AB260" i="6"/>
  <c r="AP259" i="6"/>
  <c r="AC259" i="6"/>
  <c r="AQ260" i="6" s="1"/>
  <c r="AB259" i="6"/>
  <c r="AP258" i="6"/>
  <c r="AC258" i="6"/>
  <c r="AQ259" i="6" s="1"/>
  <c r="AB258" i="6"/>
  <c r="AP257" i="6"/>
  <c r="AC257" i="6"/>
  <c r="AQ258" i="6" s="1"/>
  <c r="AB257" i="6"/>
  <c r="AP256" i="6"/>
  <c r="AC256" i="6"/>
  <c r="AQ257" i="6" s="1"/>
  <c r="AB256" i="6"/>
  <c r="AP255" i="6"/>
  <c r="AC255" i="6"/>
  <c r="AQ256" i="6" s="1"/>
  <c r="AB255" i="6"/>
  <c r="AP254" i="6"/>
  <c r="AC254" i="6"/>
  <c r="AQ255" i="6" s="1"/>
  <c r="AB254" i="6"/>
  <c r="AP253" i="6"/>
  <c r="AC253" i="6"/>
  <c r="AQ254" i="6" s="1"/>
  <c r="AB253" i="6"/>
  <c r="AP252" i="6"/>
  <c r="AC252" i="6"/>
  <c r="AQ253" i="6" s="1"/>
  <c r="AB252" i="6"/>
  <c r="AP251" i="6"/>
  <c r="AC251" i="6"/>
  <c r="AQ252" i="6" s="1"/>
  <c r="AB251" i="6"/>
  <c r="AP250" i="6"/>
  <c r="AC250" i="6"/>
  <c r="AQ251" i="6" s="1"/>
  <c r="AB250" i="6"/>
  <c r="AP249" i="6"/>
  <c r="AC249" i="6"/>
  <c r="AQ250" i="6" s="1"/>
  <c r="AB249" i="6"/>
  <c r="AP248" i="6"/>
  <c r="AC248" i="6"/>
  <c r="AQ249" i="6" s="1"/>
  <c r="AB248" i="6"/>
  <c r="AP247" i="6"/>
  <c r="AC247" i="6"/>
  <c r="AQ248" i="6" s="1"/>
  <c r="AB247" i="6"/>
  <c r="AP246" i="6"/>
  <c r="AC246" i="6"/>
  <c r="AQ247" i="6" s="1"/>
  <c r="AB246" i="6"/>
  <c r="AP245" i="6"/>
  <c r="AC245" i="6"/>
  <c r="AQ246" i="6" s="1"/>
  <c r="AB245" i="6"/>
  <c r="AP244" i="6"/>
  <c r="AC244" i="6"/>
  <c r="AQ245" i="6" s="1"/>
  <c r="AB244" i="6"/>
  <c r="AP243" i="6"/>
  <c r="AC243" i="6"/>
  <c r="AQ244" i="6" s="1"/>
  <c r="AB243" i="6"/>
  <c r="AC242" i="6"/>
  <c r="AQ243" i="6" s="1"/>
  <c r="AB242" i="6"/>
  <c r="AP241" i="6"/>
  <c r="AC241" i="6"/>
  <c r="AQ242" i="6" s="1"/>
  <c r="AB241" i="6"/>
  <c r="AP242" i="6" s="1"/>
  <c r="AC240" i="6"/>
  <c r="AQ241" i="6" s="1"/>
  <c r="AB240" i="6"/>
  <c r="AC239" i="6"/>
  <c r="AQ240" i="6" s="1"/>
  <c r="AB239" i="6"/>
  <c r="AP240" i="6" s="1"/>
  <c r="AC238" i="6"/>
  <c r="AQ239" i="6" s="1"/>
  <c r="AB238" i="6"/>
  <c r="AP239" i="6" s="1"/>
  <c r="AP237" i="6"/>
  <c r="AC237" i="6"/>
  <c r="AQ238" i="6" s="1"/>
  <c r="AB237" i="6"/>
  <c r="AP238" i="6" s="1"/>
  <c r="AC236" i="6"/>
  <c r="AQ237" i="6" s="1"/>
  <c r="AB236" i="6"/>
  <c r="AC235" i="6"/>
  <c r="AQ236" i="6" s="1"/>
  <c r="AB235" i="6"/>
  <c r="AP236" i="6" s="1"/>
  <c r="AC234" i="6"/>
  <c r="AQ235" i="6" s="1"/>
  <c r="AB234" i="6"/>
  <c r="AP235" i="6" s="1"/>
  <c r="AP233" i="6"/>
  <c r="AC233" i="6"/>
  <c r="AQ234" i="6" s="1"/>
  <c r="AB233" i="6"/>
  <c r="AP234" i="6" s="1"/>
  <c r="AC232" i="6"/>
  <c r="AQ233" i="6" s="1"/>
  <c r="AB232" i="6"/>
  <c r="AC231" i="6"/>
  <c r="AQ232" i="6" s="1"/>
  <c r="AB231" i="6"/>
  <c r="AP232" i="6" s="1"/>
  <c r="AC230" i="6"/>
  <c r="AQ231" i="6" s="1"/>
  <c r="AB230" i="6"/>
  <c r="AP231" i="6" s="1"/>
  <c r="AP229" i="6"/>
  <c r="AC229" i="6"/>
  <c r="AQ230" i="6" s="1"/>
  <c r="AB229" i="6"/>
  <c r="AP230" i="6" s="1"/>
  <c r="AC228" i="6"/>
  <c r="AQ229" i="6" s="1"/>
  <c r="AB228" i="6"/>
  <c r="AC227" i="6"/>
  <c r="AQ228" i="6" s="1"/>
  <c r="AB227" i="6"/>
  <c r="AP228" i="6" s="1"/>
  <c r="AC226" i="6"/>
  <c r="AQ227" i="6" s="1"/>
  <c r="AB226" i="6"/>
  <c r="AP227" i="6" s="1"/>
  <c r="AP225" i="6"/>
  <c r="AC225" i="6"/>
  <c r="AQ226" i="6" s="1"/>
  <c r="AB225" i="6"/>
  <c r="AP226" i="6" s="1"/>
  <c r="AC224" i="6"/>
  <c r="AQ225" i="6" s="1"/>
  <c r="AB224" i="6"/>
  <c r="AC223" i="6"/>
  <c r="AQ224" i="6" s="1"/>
  <c r="AB223" i="6"/>
  <c r="AP224" i="6" s="1"/>
  <c r="AC222" i="6"/>
  <c r="AQ223" i="6" s="1"/>
  <c r="AB222" i="6"/>
  <c r="AP223" i="6" s="1"/>
  <c r="AP221" i="6"/>
  <c r="AC221" i="6"/>
  <c r="AQ222" i="6" s="1"/>
  <c r="AB221" i="6"/>
  <c r="AP222" i="6" s="1"/>
  <c r="AC220" i="6"/>
  <c r="AQ221" i="6" s="1"/>
  <c r="AB220" i="6"/>
  <c r="AC219" i="6"/>
  <c r="AQ220" i="6" s="1"/>
  <c r="AB219" i="6"/>
  <c r="AP220" i="6" s="1"/>
  <c r="AC218" i="6"/>
  <c r="AQ219" i="6" s="1"/>
  <c r="AB218" i="6"/>
  <c r="AP219" i="6" s="1"/>
  <c r="AP217" i="6"/>
  <c r="AC217" i="6"/>
  <c r="AQ218" i="6" s="1"/>
  <c r="AB217" i="6"/>
  <c r="AP218" i="6" s="1"/>
  <c r="AC216" i="6"/>
  <c r="AQ217" i="6" s="1"/>
  <c r="AB216" i="6"/>
  <c r="AC215" i="6"/>
  <c r="AQ216" i="6" s="1"/>
  <c r="AB215" i="6"/>
  <c r="AP216" i="6" s="1"/>
  <c r="AC214" i="6"/>
  <c r="AQ215" i="6" s="1"/>
  <c r="AB214" i="6"/>
  <c r="AP215" i="6" s="1"/>
  <c r="AP213" i="6"/>
  <c r="AC213" i="6"/>
  <c r="AQ214" i="6" s="1"/>
  <c r="AB213" i="6"/>
  <c r="AP214" i="6" s="1"/>
  <c r="AC212" i="6"/>
  <c r="AQ213" i="6" s="1"/>
  <c r="AB212" i="6"/>
  <c r="AC211" i="6"/>
  <c r="AQ212" i="6" s="1"/>
  <c r="AB211" i="6"/>
  <c r="AP212" i="6" s="1"/>
  <c r="AC210" i="6"/>
  <c r="AQ211" i="6" s="1"/>
  <c r="AB210" i="6"/>
  <c r="AP211" i="6" s="1"/>
  <c r="AP209" i="6"/>
  <c r="AC209" i="6"/>
  <c r="AQ210" i="6" s="1"/>
  <c r="AB209" i="6"/>
  <c r="AP210" i="6" s="1"/>
  <c r="AC208" i="6"/>
  <c r="AQ209" i="6" s="1"/>
  <c r="AB208" i="6"/>
  <c r="AC207" i="6"/>
  <c r="AQ208" i="6" s="1"/>
  <c r="AB207" i="6"/>
  <c r="AP208" i="6" s="1"/>
  <c r="AC206" i="6"/>
  <c r="AQ207" i="6" s="1"/>
  <c r="AB206" i="6"/>
  <c r="AP207" i="6" s="1"/>
  <c r="AP205" i="6"/>
  <c r="AC205" i="6"/>
  <c r="AQ206" i="6" s="1"/>
  <c r="AB205" i="6"/>
  <c r="AP206" i="6" s="1"/>
  <c r="AC204" i="6"/>
  <c r="AQ205" i="6" s="1"/>
  <c r="AB204" i="6"/>
  <c r="AC203" i="6"/>
  <c r="AQ204" i="6" s="1"/>
  <c r="AB203" i="6"/>
  <c r="AP204" i="6" s="1"/>
  <c r="AC202" i="6"/>
  <c r="AQ203" i="6" s="1"/>
  <c r="AB202" i="6"/>
  <c r="AP203" i="6" s="1"/>
  <c r="AP201" i="6"/>
  <c r="AC201" i="6"/>
  <c r="AQ202" i="6" s="1"/>
  <c r="AB201" i="6"/>
  <c r="AP202" i="6" s="1"/>
  <c r="AC200" i="6"/>
  <c r="AQ201" i="6" s="1"/>
  <c r="AB200" i="6"/>
  <c r="AC199" i="6"/>
  <c r="AQ200" i="6" s="1"/>
  <c r="AB199" i="6"/>
  <c r="AP200" i="6" s="1"/>
  <c r="AC198" i="6"/>
  <c r="AQ199" i="6" s="1"/>
  <c r="AB198" i="6"/>
  <c r="AP199" i="6" s="1"/>
  <c r="AP197" i="6"/>
  <c r="AC197" i="6"/>
  <c r="AQ198" i="6" s="1"/>
  <c r="AB197" i="6"/>
  <c r="AP198" i="6" s="1"/>
  <c r="AC196" i="6"/>
  <c r="AQ197" i="6" s="1"/>
  <c r="AB196" i="6"/>
  <c r="AC195" i="6"/>
  <c r="AQ196" i="6" s="1"/>
  <c r="AB195" i="6"/>
  <c r="AP196" i="6" s="1"/>
  <c r="AC194" i="6"/>
  <c r="AQ195" i="6" s="1"/>
  <c r="AB194" i="6"/>
  <c r="AP195" i="6" s="1"/>
  <c r="AP193" i="6"/>
  <c r="AC193" i="6"/>
  <c r="AQ194" i="6" s="1"/>
  <c r="AB193" i="6"/>
  <c r="AP194" i="6" s="1"/>
  <c r="AC192" i="6"/>
  <c r="AQ193" i="6" s="1"/>
  <c r="AB192" i="6"/>
  <c r="AC191" i="6"/>
  <c r="AQ192" i="6" s="1"/>
  <c r="AB191" i="6"/>
  <c r="AP192" i="6" s="1"/>
  <c r="AC190" i="6"/>
  <c r="AQ191" i="6" s="1"/>
  <c r="AB190" i="6"/>
  <c r="AP191" i="6" s="1"/>
  <c r="AP189" i="6"/>
  <c r="AC189" i="6"/>
  <c r="AQ190" i="6" s="1"/>
  <c r="AB189" i="6"/>
  <c r="AP190" i="6" s="1"/>
  <c r="AC188" i="6"/>
  <c r="AQ189" i="6" s="1"/>
  <c r="AB188" i="6"/>
  <c r="AC187" i="6"/>
  <c r="AQ188" i="6" s="1"/>
  <c r="AB187" i="6"/>
  <c r="AP188" i="6" s="1"/>
  <c r="AC186" i="6"/>
  <c r="AQ187" i="6" s="1"/>
  <c r="AB186" i="6"/>
  <c r="AP187" i="6" s="1"/>
  <c r="AP185" i="6"/>
  <c r="AC185" i="6"/>
  <c r="AQ186" i="6" s="1"/>
  <c r="AB185" i="6"/>
  <c r="AP186" i="6" s="1"/>
  <c r="AC184" i="6"/>
  <c r="AQ185" i="6" s="1"/>
  <c r="AB184" i="6"/>
  <c r="AC183" i="6"/>
  <c r="AQ184" i="6" s="1"/>
  <c r="AB183" i="6"/>
  <c r="AP184" i="6" s="1"/>
  <c r="AC182" i="6"/>
  <c r="AQ183" i="6" s="1"/>
  <c r="AB182" i="6"/>
  <c r="AP183" i="6" s="1"/>
  <c r="AP181" i="6"/>
  <c r="AC181" i="6"/>
  <c r="AQ182" i="6" s="1"/>
  <c r="AB181" i="6"/>
  <c r="AP182" i="6" s="1"/>
  <c r="AC180" i="6"/>
  <c r="AQ181" i="6" s="1"/>
  <c r="AB180" i="6"/>
  <c r="AC179" i="6"/>
  <c r="AQ180" i="6" s="1"/>
  <c r="AB179" i="6"/>
  <c r="AP180" i="6" s="1"/>
  <c r="AC178" i="6"/>
  <c r="AQ179" i="6" s="1"/>
  <c r="AB178" i="6"/>
  <c r="AP179" i="6" s="1"/>
  <c r="AP177" i="6"/>
  <c r="AC177" i="6"/>
  <c r="AQ178" i="6" s="1"/>
  <c r="AB177" i="6"/>
  <c r="AP178" i="6" s="1"/>
  <c r="AC176" i="6"/>
  <c r="AQ177" i="6" s="1"/>
  <c r="AB176" i="6"/>
  <c r="AC175" i="6"/>
  <c r="AQ176" i="6" s="1"/>
  <c r="AB175" i="6"/>
  <c r="AP176" i="6" s="1"/>
  <c r="AC174" i="6"/>
  <c r="AQ175" i="6" s="1"/>
  <c r="AB174" i="6"/>
  <c r="AP175" i="6" s="1"/>
  <c r="AP173" i="6"/>
  <c r="AC173" i="6"/>
  <c r="AQ174" i="6" s="1"/>
  <c r="AB173" i="6"/>
  <c r="AP174" i="6" s="1"/>
  <c r="AC172" i="6"/>
  <c r="AQ173" i="6" s="1"/>
  <c r="AB172" i="6"/>
  <c r="AC171" i="6"/>
  <c r="AQ172" i="6" s="1"/>
  <c r="AB171" i="6"/>
  <c r="AP172" i="6" s="1"/>
  <c r="AC170" i="6"/>
  <c r="AQ171" i="6" s="1"/>
  <c r="AB170" i="6"/>
  <c r="AP171" i="6" s="1"/>
  <c r="AP169" i="6"/>
  <c r="AC169" i="6"/>
  <c r="AQ170" i="6" s="1"/>
  <c r="AB169" i="6"/>
  <c r="AP170" i="6" s="1"/>
  <c r="AC168" i="6"/>
  <c r="AQ169" i="6" s="1"/>
  <c r="AB168" i="6"/>
  <c r="AC167" i="6"/>
  <c r="AQ168" i="6" s="1"/>
  <c r="AB167" i="6"/>
  <c r="AP168" i="6" s="1"/>
  <c r="AC166" i="6"/>
  <c r="AQ167" i="6" s="1"/>
  <c r="AB166" i="6"/>
  <c r="AP167" i="6" s="1"/>
  <c r="AP165" i="6"/>
  <c r="AC165" i="6"/>
  <c r="AQ166" i="6" s="1"/>
  <c r="AB165" i="6"/>
  <c r="AP166" i="6" s="1"/>
  <c r="AC164" i="6"/>
  <c r="AQ165" i="6" s="1"/>
  <c r="AB164" i="6"/>
  <c r="AC163" i="6"/>
  <c r="AQ164" i="6" s="1"/>
  <c r="AB163" i="6"/>
  <c r="AP164" i="6" s="1"/>
  <c r="AC162" i="6"/>
  <c r="AQ163" i="6" s="1"/>
  <c r="AB162" i="6"/>
  <c r="AP163" i="6" s="1"/>
  <c r="AP161" i="6"/>
  <c r="AC161" i="6"/>
  <c r="AQ162" i="6" s="1"/>
  <c r="AB161" i="6"/>
  <c r="AP162" i="6" s="1"/>
  <c r="AC160" i="6"/>
  <c r="AQ161" i="6" s="1"/>
  <c r="AB160" i="6"/>
  <c r="AC159" i="6"/>
  <c r="AQ160" i="6" s="1"/>
  <c r="AB159" i="6"/>
  <c r="AP160" i="6" s="1"/>
  <c r="AC158" i="6"/>
  <c r="AQ159" i="6" s="1"/>
  <c r="AB158" i="6"/>
  <c r="AP159" i="6" s="1"/>
  <c r="AP157" i="6"/>
  <c r="AC157" i="6"/>
  <c r="AQ158" i="6" s="1"/>
  <c r="AB157" i="6"/>
  <c r="AP158" i="6" s="1"/>
  <c r="AC156" i="6"/>
  <c r="AQ157" i="6" s="1"/>
  <c r="AB156" i="6"/>
  <c r="AC155" i="6"/>
  <c r="AQ156" i="6" s="1"/>
  <c r="AB155" i="6"/>
  <c r="AP156" i="6" s="1"/>
  <c r="AC154" i="6"/>
  <c r="AQ155" i="6" s="1"/>
  <c r="AB154" i="6"/>
  <c r="AP155" i="6" s="1"/>
  <c r="AP153" i="6"/>
  <c r="AC153" i="6"/>
  <c r="AQ154" i="6" s="1"/>
  <c r="AB153" i="6"/>
  <c r="AP154" i="6" s="1"/>
  <c r="AC152" i="6"/>
  <c r="AQ153" i="6" s="1"/>
  <c r="AB152" i="6"/>
  <c r="AC151" i="6"/>
  <c r="AQ152" i="6" s="1"/>
  <c r="AB151" i="6"/>
  <c r="AP152" i="6" s="1"/>
  <c r="AC150" i="6"/>
  <c r="AQ151" i="6" s="1"/>
  <c r="AB150" i="6"/>
  <c r="AP151" i="6" s="1"/>
  <c r="AP149" i="6"/>
  <c r="AC149" i="6"/>
  <c r="AQ150" i="6" s="1"/>
  <c r="AB149" i="6"/>
  <c r="AP150" i="6" s="1"/>
  <c r="AC148" i="6"/>
  <c r="AQ149" i="6" s="1"/>
  <c r="AB148" i="6"/>
  <c r="AC147" i="6"/>
  <c r="AQ148" i="6" s="1"/>
  <c r="AB147" i="6"/>
  <c r="AP148" i="6" s="1"/>
  <c r="AC146" i="6"/>
  <c r="AQ147" i="6" s="1"/>
  <c r="AB146" i="6"/>
  <c r="AP147" i="6" s="1"/>
  <c r="AP145" i="6"/>
  <c r="AC145" i="6"/>
  <c r="AQ146" i="6" s="1"/>
  <c r="AB145" i="6"/>
  <c r="AP146" i="6" s="1"/>
  <c r="AC144" i="6"/>
  <c r="AQ145" i="6" s="1"/>
  <c r="AB144" i="6"/>
  <c r="AC143" i="6"/>
  <c r="AQ144" i="6" s="1"/>
  <c r="AB143" i="6"/>
  <c r="AP144" i="6" s="1"/>
  <c r="AC142" i="6"/>
  <c r="AQ143" i="6" s="1"/>
  <c r="AB142" i="6"/>
  <c r="AP143" i="6" s="1"/>
  <c r="AP141" i="6"/>
  <c r="AC141" i="6"/>
  <c r="AQ142" i="6" s="1"/>
  <c r="AB141" i="6"/>
  <c r="AP142" i="6" s="1"/>
  <c r="AQ140" i="6"/>
  <c r="AP140" i="6"/>
  <c r="AC140" i="6"/>
  <c r="AQ141" i="6" s="1"/>
  <c r="AB140" i="6"/>
  <c r="AQ139" i="6"/>
  <c r="AP139" i="6"/>
  <c r="AC139" i="6"/>
  <c r="AB139" i="6"/>
  <c r="AQ138" i="6"/>
  <c r="AP138" i="6"/>
  <c r="AC138" i="6"/>
  <c r="AB138" i="6"/>
  <c r="AQ137" i="6"/>
  <c r="AP137" i="6"/>
  <c r="AC137" i="6"/>
  <c r="AB137" i="6"/>
  <c r="AQ136" i="6"/>
  <c r="AP136" i="6"/>
  <c r="AC136" i="6"/>
  <c r="AB136" i="6"/>
  <c r="AQ135" i="6"/>
  <c r="AP135" i="6"/>
  <c r="AC135" i="6"/>
  <c r="AB135" i="6"/>
  <c r="AQ134" i="6"/>
  <c r="AP134" i="6"/>
  <c r="AC134" i="6"/>
  <c r="AB134" i="6"/>
  <c r="AQ133" i="6"/>
  <c r="AP133" i="6"/>
  <c r="AC133" i="6"/>
  <c r="AB133" i="6"/>
  <c r="AQ132" i="6"/>
  <c r="AP132" i="6"/>
  <c r="AC132" i="6"/>
  <c r="AB132" i="6"/>
  <c r="AQ131" i="6"/>
  <c r="AP131" i="6"/>
  <c r="AC131" i="6"/>
  <c r="AB131" i="6"/>
  <c r="AQ130" i="6"/>
  <c r="AP130" i="6"/>
  <c r="AC130" i="6"/>
  <c r="AB130" i="6"/>
  <c r="AQ129" i="6"/>
  <c r="AP129" i="6"/>
  <c r="AC129" i="6"/>
  <c r="AB129" i="6"/>
  <c r="AQ128" i="6"/>
  <c r="AP128" i="6"/>
  <c r="AC128" i="6"/>
  <c r="AB128" i="6"/>
  <c r="AQ127" i="6"/>
  <c r="AP127" i="6"/>
  <c r="AC127" i="6"/>
  <c r="AB127" i="6"/>
  <c r="AQ126" i="6"/>
  <c r="AP126" i="6"/>
  <c r="AC126" i="6"/>
  <c r="AB126" i="6"/>
  <c r="AQ125" i="6"/>
  <c r="AP125" i="6"/>
  <c r="AC125" i="6"/>
  <c r="AB125" i="6"/>
  <c r="AQ124" i="6"/>
  <c r="AP124" i="6"/>
  <c r="AC124" i="6"/>
  <c r="AB124" i="6"/>
  <c r="AQ123" i="6"/>
  <c r="AP123" i="6"/>
  <c r="AC123" i="6"/>
  <c r="AB123" i="6"/>
  <c r="AQ122" i="6"/>
  <c r="AP122" i="6"/>
  <c r="AC122" i="6"/>
  <c r="AB122" i="6"/>
  <c r="AQ121" i="6"/>
  <c r="AP121" i="6"/>
  <c r="AC121" i="6"/>
  <c r="AB121" i="6"/>
  <c r="AQ120" i="6"/>
  <c r="AP120" i="6"/>
  <c r="AC120" i="6"/>
  <c r="AB120" i="6"/>
  <c r="AQ119" i="6"/>
  <c r="AP119" i="6"/>
  <c r="AC119" i="6"/>
  <c r="AB119" i="6"/>
  <c r="AQ118" i="6"/>
  <c r="AP118" i="6"/>
  <c r="AC118" i="6"/>
  <c r="AB118" i="6"/>
  <c r="AQ117" i="6"/>
  <c r="AP117" i="6"/>
  <c r="AC117" i="6"/>
  <c r="AB117" i="6"/>
  <c r="AQ116" i="6"/>
  <c r="AP116" i="6"/>
  <c r="AC116" i="6"/>
  <c r="AB116" i="6"/>
  <c r="AQ115" i="6"/>
  <c r="AP115" i="6"/>
  <c r="AC115" i="6"/>
  <c r="AB115" i="6"/>
  <c r="AQ114" i="6"/>
  <c r="AP114" i="6"/>
  <c r="AC114" i="6"/>
  <c r="AB114" i="6"/>
  <c r="AQ113" i="6"/>
  <c r="AP113" i="6"/>
  <c r="AC113" i="6"/>
  <c r="AB113" i="6"/>
  <c r="AQ112" i="6"/>
  <c r="AP112" i="6"/>
  <c r="AC112" i="6"/>
  <c r="AB112" i="6"/>
  <c r="AQ111" i="6"/>
  <c r="AP111" i="6"/>
  <c r="AC111" i="6"/>
  <c r="AB111" i="6"/>
  <c r="AQ110" i="6"/>
  <c r="AP110" i="6"/>
  <c r="AC110" i="6"/>
  <c r="AB110" i="6"/>
  <c r="AQ109" i="6"/>
  <c r="AP109" i="6"/>
  <c r="AC109" i="6"/>
  <c r="AB109" i="6"/>
  <c r="AQ108" i="6"/>
  <c r="AP108" i="6"/>
  <c r="AC108" i="6"/>
  <c r="AB108" i="6"/>
  <c r="AQ107" i="6"/>
  <c r="AP107" i="6"/>
  <c r="AC107" i="6"/>
  <c r="AB107" i="6"/>
  <c r="AQ106" i="6"/>
  <c r="AP106" i="6"/>
  <c r="AC106" i="6"/>
  <c r="AB106" i="6"/>
  <c r="AQ105" i="6"/>
  <c r="AP105" i="6"/>
  <c r="AC105" i="6"/>
  <c r="AB105" i="6"/>
  <c r="AQ104" i="6"/>
  <c r="AP104" i="6"/>
  <c r="AC104" i="6"/>
  <c r="AB104" i="6"/>
  <c r="AQ103" i="6"/>
  <c r="AP103" i="6"/>
  <c r="AC103" i="6"/>
  <c r="AB103" i="6"/>
  <c r="AQ102" i="6"/>
  <c r="AP102" i="6"/>
  <c r="AC102" i="6"/>
  <c r="AB102" i="6"/>
  <c r="AQ101" i="6"/>
  <c r="AP101" i="6"/>
  <c r="AC101" i="6"/>
  <c r="AB101" i="6"/>
  <c r="AQ100" i="6"/>
  <c r="AP100" i="6"/>
  <c r="AC100" i="6"/>
  <c r="AB100" i="6"/>
  <c r="AQ99" i="6"/>
  <c r="AP99" i="6"/>
  <c r="AC99" i="6"/>
  <c r="AB99" i="6"/>
  <c r="AQ98" i="6"/>
  <c r="AP98" i="6"/>
  <c r="AC98" i="6"/>
  <c r="AB98" i="6"/>
  <c r="AQ97" i="6"/>
  <c r="AP97" i="6"/>
  <c r="AC97" i="6"/>
  <c r="AB97" i="6"/>
  <c r="AQ96" i="6"/>
  <c r="AP96" i="6"/>
  <c r="AC96" i="6"/>
  <c r="AB96" i="6"/>
  <c r="AQ95" i="6"/>
  <c r="AP95" i="6"/>
  <c r="AC95" i="6"/>
  <c r="AB95" i="6"/>
  <c r="AQ94" i="6"/>
  <c r="AP94" i="6"/>
  <c r="AC94" i="6"/>
  <c r="AB94" i="6"/>
  <c r="AQ93" i="6"/>
  <c r="AP93" i="6"/>
  <c r="AC93" i="6"/>
  <c r="AB93" i="6"/>
  <c r="AQ92" i="6"/>
  <c r="AP92" i="6"/>
  <c r="AC92" i="6"/>
  <c r="AB92" i="6"/>
  <c r="AQ91" i="6"/>
  <c r="AP91" i="6"/>
  <c r="AC91" i="6"/>
  <c r="AB91" i="6"/>
  <c r="AQ90" i="6"/>
  <c r="AP90" i="6"/>
  <c r="AC90" i="6"/>
  <c r="AB90" i="6"/>
  <c r="AQ89" i="6"/>
  <c r="AP89" i="6"/>
  <c r="AC89" i="6"/>
  <c r="AB89" i="6"/>
  <c r="AQ88" i="6"/>
  <c r="AP88" i="6"/>
  <c r="AC88" i="6"/>
  <c r="AB88" i="6"/>
  <c r="AQ87" i="6"/>
  <c r="AP87" i="6"/>
  <c r="AC87" i="6"/>
  <c r="AB87" i="6"/>
  <c r="AQ86" i="6"/>
  <c r="AP86" i="6"/>
  <c r="AC86" i="6"/>
  <c r="AB86" i="6"/>
  <c r="AQ85" i="6"/>
  <c r="AP85" i="6"/>
  <c r="AC85" i="6"/>
  <c r="AB85" i="6"/>
  <c r="AQ84" i="6"/>
  <c r="AP84" i="6"/>
  <c r="AC84" i="6"/>
  <c r="AB84" i="6"/>
  <c r="AQ83" i="6"/>
  <c r="AP83" i="6"/>
  <c r="AC83" i="6"/>
  <c r="AB83" i="6"/>
  <c r="AQ82" i="6"/>
  <c r="AP82" i="6"/>
  <c r="AC82" i="6"/>
  <c r="AB82" i="6"/>
  <c r="AQ81" i="6"/>
  <c r="AP81" i="6"/>
  <c r="AC81" i="6"/>
  <c r="AB81" i="6"/>
  <c r="AQ80" i="6"/>
  <c r="AP80" i="6"/>
  <c r="AC80" i="6"/>
  <c r="AB80" i="6"/>
  <c r="AQ79" i="6"/>
  <c r="AP79" i="6"/>
  <c r="AC79" i="6"/>
  <c r="AB79" i="6"/>
  <c r="AQ78" i="6"/>
  <c r="AP78" i="6"/>
  <c r="AC78" i="6"/>
  <c r="AB78" i="6"/>
  <c r="AQ77" i="6"/>
  <c r="AP77" i="6"/>
  <c r="AC77" i="6"/>
  <c r="AB77" i="6"/>
  <c r="AQ76" i="6"/>
  <c r="AP76" i="6"/>
  <c r="AC76" i="6"/>
  <c r="AB76" i="6"/>
  <c r="AQ75" i="6"/>
  <c r="AP75" i="6"/>
  <c r="AC75" i="6"/>
  <c r="AB75" i="6"/>
  <c r="AQ74" i="6"/>
  <c r="AP74" i="6"/>
  <c r="AC74" i="6"/>
  <c r="AB74" i="6"/>
  <c r="AQ73" i="6"/>
  <c r="AP73" i="6"/>
  <c r="AC73" i="6"/>
  <c r="AB73" i="6"/>
  <c r="AQ72" i="6"/>
  <c r="AP72" i="6"/>
  <c r="AC72" i="6"/>
  <c r="AB72" i="6"/>
  <c r="AQ71" i="6"/>
  <c r="AP71" i="6"/>
  <c r="AC71" i="6"/>
  <c r="AB71" i="6"/>
  <c r="AQ70" i="6"/>
  <c r="AP70" i="6"/>
  <c r="AC70" i="6"/>
  <c r="AB70" i="6"/>
  <c r="AQ69" i="6"/>
  <c r="AP69" i="6"/>
  <c r="AC69" i="6"/>
  <c r="AB69" i="6"/>
  <c r="AQ68" i="6"/>
  <c r="AP68" i="6"/>
  <c r="AC68" i="6"/>
  <c r="AB68" i="6"/>
  <c r="AQ67" i="6"/>
  <c r="AP67" i="6"/>
  <c r="AC67" i="6"/>
  <c r="AB67" i="6"/>
  <c r="AQ66" i="6"/>
  <c r="AP66" i="6"/>
  <c r="AC66" i="6"/>
  <c r="AB66" i="6"/>
  <c r="AQ65" i="6"/>
  <c r="AP65" i="6"/>
  <c r="AC65" i="6"/>
  <c r="AB65" i="6"/>
  <c r="AQ64" i="6"/>
  <c r="AP64" i="6"/>
  <c r="AC64" i="6"/>
  <c r="AB64" i="6"/>
  <c r="AQ63" i="6"/>
  <c r="AP63" i="6"/>
  <c r="AC63" i="6"/>
  <c r="AB63" i="6"/>
  <c r="AQ62" i="6"/>
  <c r="AP62" i="6"/>
  <c r="AC62" i="6"/>
  <c r="AB62" i="6"/>
  <c r="AQ61" i="6"/>
  <c r="AP61" i="6"/>
  <c r="AC61" i="6"/>
  <c r="AB61" i="6"/>
  <c r="AQ60" i="6"/>
  <c r="AP60" i="6"/>
  <c r="AC60" i="6"/>
  <c r="AB60" i="6"/>
  <c r="AQ59" i="6"/>
  <c r="AP59" i="6"/>
  <c r="AC59" i="6"/>
  <c r="AB59" i="6"/>
  <c r="AQ58" i="6"/>
  <c r="AP58" i="6"/>
  <c r="AC58" i="6"/>
  <c r="AB58" i="6"/>
  <c r="AQ57" i="6"/>
  <c r="AP57" i="6"/>
  <c r="AC57" i="6"/>
  <c r="AB57" i="6"/>
  <c r="AQ56" i="6"/>
  <c r="AP56" i="6"/>
  <c r="AC56" i="6"/>
  <c r="AB56" i="6"/>
  <c r="AQ55" i="6"/>
  <c r="AP55" i="6"/>
  <c r="AC55" i="6"/>
  <c r="AB55" i="6"/>
  <c r="AQ54" i="6"/>
  <c r="AP54" i="6"/>
  <c r="AC54" i="6"/>
  <c r="AB54" i="6"/>
  <c r="AQ53" i="6"/>
  <c r="AP53" i="6"/>
  <c r="AC53" i="6"/>
  <c r="AB53" i="6"/>
  <c r="AQ52" i="6"/>
  <c r="AP52" i="6"/>
  <c r="AC52" i="6"/>
  <c r="AB52" i="6"/>
  <c r="AQ51" i="6"/>
  <c r="AP51" i="6"/>
  <c r="AC51" i="6"/>
  <c r="AB51" i="6"/>
  <c r="AQ50" i="6"/>
  <c r="AP50" i="6"/>
  <c r="AC50" i="6"/>
  <c r="AB50" i="6"/>
  <c r="AQ49" i="6"/>
  <c r="AP49" i="6"/>
  <c r="AC49" i="6"/>
  <c r="AB49" i="6"/>
  <c r="AQ48" i="6"/>
  <c r="AP48" i="6"/>
  <c r="AC48" i="6"/>
  <c r="AB48" i="6"/>
  <c r="AQ47" i="6"/>
  <c r="AP47" i="6"/>
  <c r="AC47" i="6"/>
  <c r="AB47" i="6"/>
  <c r="AC46" i="6"/>
  <c r="AB46" i="6"/>
  <c r="AQ45" i="6"/>
  <c r="AC45" i="6"/>
  <c r="AQ46" i="6" s="1"/>
  <c r="AB45" i="6"/>
  <c r="AP46" i="6" s="1"/>
  <c r="AP44" i="6"/>
  <c r="AC44" i="6"/>
  <c r="AB44" i="6"/>
  <c r="AP45" i="6" s="1"/>
  <c r="AH43" i="6"/>
  <c r="AG43" i="6"/>
  <c r="AC43" i="6"/>
  <c r="AQ44" i="6" s="1"/>
  <c r="AB43" i="6"/>
  <c r="AH42" i="6"/>
  <c r="AG42" i="6"/>
  <c r="AC42" i="6"/>
  <c r="AQ43" i="6" s="1"/>
  <c r="AB42" i="6"/>
  <c r="AP43" i="6" s="1"/>
  <c r="AH41" i="6"/>
  <c r="AG41" i="6"/>
  <c r="AC41" i="6"/>
  <c r="AQ42" i="6" s="1"/>
  <c r="AB41" i="6"/>
  <c r="AP42" i="6" s="1"/>
  <c r="AH40" i="6"/>
  <c r="AG40" i="6"/>
  <c r="AC40" i="6"/>
  <c r="AQ41" i="6" s="1"/>
  <c r="AB40" i="6"/>
  <c r="AP41" i="6" s="1"/>
  <c r="AH39" i="6"/>
  <c r="AG39" i="6"/>
  <c r="AC39" i="6"/>
  <c r="AQ40" i="6" s="1"/>
  <c r="AB39" i="6"/>
  <c r="AP40" i="6" s="1"/>
  <c r="AH38" i="6"/>
  <c r="AG38" i="6"/>
  <c r="AC38" i="6"/>
  <c r="AQ39" i="6" s="1"/>
  <c r="AB38" i="6"/>
  <c r="AP39" i="6" s="1"/>
  <c r="AH37" i="6"/>
  <c r="AG37" i="6"/>
  <c r="AC37" i="6"/>
  <c r="AQ38" i="6" s="1"/>
  <c r="AB37" i="6"/>
  <c r="AP38" i="6" s="1"/>
  <c r="AH36" i="6"/>
  <c r="AG36" i="6"/>
  <c r="AC36" i="6"/>
  <c r="AQ37" i="6" s="1"/>
  <c r="AB36" i="6"/>
  <c r="AP37" i="6" s="1"/>
  <c r="AH35" i="6"/>
  <c r="AG35" i="6"/>
  <c r="AC35" i="6"/>
  <c r="AQ36" i="6" s="1"/>
  <c r="AB35" i="6"/>
  <c r="AP36" i="6" s="1"/>
  <c r="AQ34" i="6"/>
  <c r="AP34" i="6"/>
  <c r="AH34" i="6"/>
  <c r="AG34" i="6"/>
  <c r="AC34" i="6"/>
  <c r="AQ35" i="6" s="1"/>
  <c r="AB34" i="6"/>
  <c r="AP35" i="6" s="1"/>
  <c r="AC33" i="6"/>
  <c r="AB33" i="6"/>
  <c r="AC32" i="6"/>
  <c r="AQ33" i="6" s="1"/>
  <c r="AB32" i="6"/>
  <c r="AP33" i="6" s="1"/>
  <c r="AQ31" i="6"/>
  <c r="AC31" i="6"/>
  <c r="AQ32" i="6" s="1"/>
  <c r="AB31" i="6"/>
  <c r="AP32" i="6" s="1"/>
  <c r="AC30" i="6"/>
  <c r="AB30" i="6"/>
  <c r="AP31" i="6" s="1"/>
  <c r="AQ29" i="6"/>
  <c r="AP29" i="6"/>
  <c r="AC29" i="6"/>
  <c r="AQ30" i="6" s="1"/>
  <c r="AB29" i="6"/>
  <c r="AP30" i="6" s="1"/>
  <c r="AC28" i="6"/>
  <c r="AB28" i="6"/>
  <c r="AQ27" i="6"/>
  <c r="AC27" i="6"/>
  <c r="AQ28" i="6" s="1"/>
  <c r="AB27" i="6"/>
  <c r="AP28" i="6" s="1"/>
  <c r="AC26" i="6"/>
  <c r="AB26" i="6"/>
  <c r="AP27" i="6" s="1"/>
  <c r="AC25" i="6"/>
  <c r="AQ26" i="6" s="1"/>
  <c r="AB25" i="6"/>
  <c r="AP26" i="6" s="1"/>
  <c r="AC24" i="6"/>
  <c r="AQ25" i="6" s="1"/>
  <c r="AB24" i="6"/>
  <c r="AP25" i="6" s="1"/>
  <c r="AC23" i="6"/>
  <c r="AQ24" i="6" s="1"/>
  <c r="AB23" i="6"/>
  <c r="AP24" i="6" s="1"/>
  <c r="AC22" i="6"/>
  <c r="AQ23" i="6" s="1"/>
  <c r="AB22" i="6"/>
  <c r="AP23" i="6" s="1"/>
  <c r="AC21" i="6"/>
  <c r="AQ22" i="6" s="1"/>
  <c r="AB21" i="6"/>
  <c r="AP22" i="6" s="1"/>
  <c r="AQ20" i="6"/>
  <c r="AC20" i="6"/>
  <c r="AQ21" i="6" s="1"/>
  <c r="AB20" i="6"/>
  <c r="AP21" i="6" s="1"/>
  <c r="F20" i="6"/>
  <c r="AC19" i="6"/>
  <c r="AB19" i="6"/>
  <c r="AP20" i="6" s="1"/>
  <c r="AQ18" i="6"/>
  <c r="AC18" i="6"/>
  <c r="AQ19" i="6" s="1"/>
  <c r="AB18" i="6"/>
  <c r="AP19" i="6" s="1"/>
  <c r="J18" i="6"/>
  <c r="G18" i="6"/>
  <c r="AC17" i="6"/>
  <c r="AB17" i="6"/>
  <c r="AP18" i="6" s="1"/>
  <c r="AC16" i="6"/>
  <c r="AQ17" i="6" s="1"/>
  <c r="AB16" i="6"/>
  <c r="AP17" i="6" s="1"/>
  <c r="AP15" i="6"/>
  <c r="AC15" i="6"/>
  <c r="AQ16" i="6" s="1"/>
  <c r="AB15" i="6"/>
  <c r="AP16" i="6" s="1"/>
  <c r="AC14" i="6"/>
  <c r="AQ15" i="6" s="1"/>
  <c r="AB14" i="6"/>
  <c r="F14" i="6"/>
  <c r="AC13" i="6"/>
  <c r="AF46" i="6" s="1"/>
  <c r="AB13" i="6"/>
  <c r="AF28" i="6" s="1"/>
  <c r="Q13" i="6"/>
  <c r="F13" i="6"/>
  <c r="Q10" i="6"/>
  <c r="AS63" i="5"/>
  <c r="AW62" i="5"/>
  <c r="AU62" i="5"/>
  <c r="AR62" i="5"/>
  <c r="AP62" i="5"/>
  <c r="AL62" i="5"/>
  <c r="AJ62" i="5"/>
  <c r="AF62" i="5"/>
  <c r="AD62" i="5"/>
  <c r="Z62" i="5"/>
  <c r="AU61" i="5"/>
  <c r="AQ61" i="5"/>
  <c r="AP61" i="5"/>
  <c r="AJ61" i="5"/>
  <c r="AK61" i="5" s="1"/>
  <c r="AD61" i="5"/>
  <c r="X61" i="5"/>
  <c r="AU60" i="5"/>
  <c r="AV63" i="5" s="1"/>
  <c r="AP60" i="5"/>
  <c r="AQ63" i="5" s="1"/>
  <c r="AR63" i="5" s="1"/>
  <c r="AJ60" i="5"/>
  <c r="AK63" i="5" s="1"/>
  <c r="AD60" i="5"/>
  <c r="AE63" i="5" s="1"/>
  <c r="X60" i="5"/>
  <c r="Y61" i="5" s="1"/>
  <c r="X59" i="5"/>
  <c r="Y63" i="5" s="1"/>
  <c r="G36" i="5"/>
  <c r="N35" i="5"/>
  <c r="G30" i="5"/>
  <c r="M29" i="5"/>
  <c r="G24" i="5"/>
  <c r="L23" i="5"/>
  <c r="G18" i="5"/>
  <c r="M17" i="5"/>
  <c r="K17" i="5"/>
  <c r="M16" i="5"/>
  <c r="M15" i="5"/>
  <c r="AG14" i="5"/>
  <c r="AF14" i="5"/>
  <c r="AF21" i="5" s="1"/>
  <c r="Q17" i="5" s="1"/>
  <c r="AE14" i="5"/>
  <c r="AD14" i="5"/>
  <c r="AD19" i="5" s="1"/>
  <c r="O15" i="5" s="1"/>
  <c r="AC14" i="5"/>
  <c r="AC20" i="5" s="1"/>
  <c r="N16" i="5" s="1"/>
  <c r="M14" i="5"/>
  <c r="M13" i="5"/>
  <c r="R12" i="5"/>
  <c r="Q12" i="5"/>
  <c r="P12" i="5"/>
  <c r="O12" i="5"/>
  <c r="N12" i="5"/>
  <c r="G12" i="5"/>
  <c r="AF7" i="5"/>
  <c r="AF27" i="5" s="1"/>
  <c r="AF32" i="5" s="1"/>
  <c r="AF37" i="5" s="1"/>
  <c r="AE7" i="5"/>
  <c r="AE27" i="5" s="1"/>
  <c r="AD7" i="5"/>
  <c r="AD27" i="5" s="1"/>
  <c r="AC7" i="5"/>
  <c r="AC27" i="5" s="1"/>
  <c r="AE6" i="5"/>
  <c r="AE26" i="5" s="1"/>
  <c r="AD6" i="5"/>
  <c r="AD26" i="5" s="1"/>
  <c r="AC6" i="5"/>
  <c r="AC26" i="5" s="1"/>
  <c r="AD5" i="5"/>
  <c r="AD25" i="5" s="1"/>
  <c r="AC5" i="5"/>
  <c r="AC25" i="5" s="1"/>
  <c r="AC4" i="5"/>
  <c r="AQ40" i="4"/>
  <c r="AK38" i="4"/>
  <c r="AQ35" i="4"/>
  <c r="AQ34" i="4"/>
  <c r="AQ33" i="4"/>
  <c r="AK33" i="4"/>
  <c r="AQ32" i="4"/>
  <c r="AK32" i="4"/>
  <c r="AQ31" i="4"/>
  <c r="AK31" i="4"/>
  <c r="AQ30" i="4"/>
  <c r="AK30" i="4"/>
  <c r="AK29" i="4"/>
  <c r="S29" i="4"/>
  <c r="AK28" i="4"/>
  <c r="AX27" i="4"/>
  <c r="AQ26" i="4"/>
  <c r="AK24" i="4"/>
  <c r="S23" i="4"/>
  <c r="AX22" i="4"/>
  <c r="AQ22" i="4"/>
  <c r="AX21" i="4"/>
  <c r="AK21" i="4"/>
  <c r="AX20" i="4"/>
  <c r="AX19" i="4"/>
  <c r="AX18" i="4"/>
  <c r="AX17" i="4"/>
  <c r="AQ17" i="4"/>
  <c r="S17" i="4"/>
  <c r="H17" i="4"/>
  <c r="AQ16" i="4"/>
  <c r="AK16" i="4"/>
  <c r="AK5" i="4" s="1"/>
  <c r="AL5" i="4" s="1"/>
  <c r="AK6" i="4" s="1"/>
  <c r="AK8" i="4" s="1"/>
  <c r="H16" i="4"/>
  <c r="AQ15" i="4"/>
  <c r="AK15" i="4"/>
  <c r="H15" i="4"/>
  <c r="AQ14" i="4"/>
  <c r="AK14" i="4"/>
  <c r="H14" i="4"/>
  <c r="AX13" i="4"/>
  <c r="AQ13" i="4"/>
  <c r="AK13" i="4"/>
  <c r="H13" i="4"/>
  <c r="AQ12" i="4"/>
  <c r="AK12" i="4"/>
  <c r="AK11" i="4"/>
  <c r="S11" i="4"/>
  <c r="AQ8" i="4"/>
  <c r="AK7" i="4"/>
  <c r="S5" i="4"/>
  <c r="AS4" i="4"/>
  <c r="I17" i="4" s="1"/>
  <c r="AR4" i="4"/>
  <c r="I16" i="4" s="1"/>
  <c r="AQ4" i="4"/>
  <c r="I15" i="4" s="1"/>
  <c r="AP4" i="4"/>
  <c r="I14" i="4" s="1"/>
  <c r="AO4" i="4"/>
  <c r="I13" i="4" s="1"/>
  <c r="AE61" i="5" l="1"/>
  <c r="AD21" i="5"/>
  <c r="O17" i="5" s="1"/>
  <c r="AC21" i="5"/>
  <c r="N17" i="5" s="1"/>
  <c r="AC18" i="5"/>
  <c r="AC24" i="5" s="1"/>
  <c r="AC31" i="5"/>
  <c r="AC36" i="5" s="1"/>
  <c r="AC32" i="5"/>
  <c r="AC37" i="5" s="1"/>
  <c r="AB58" i="7"/>
  <c r="AC85" i="7"/>
  <c r="AC108" i="7"/>
  <c r="AC182" i="7"/>
  <c r="AB182" i="7"/>
  <c r="AC348" i="7"/>
  <c r="AC695" i="7"/>
  <c r="AB695" i="7"/>
  <c r="AC736" i="7"/>
  <c r="AB736" i="7"/>
  <c r="AB811" i="7"/>
  <c r="AC811" i="7"/>
  <c r="AB1010" i="7"/>
  <c r="AC1010" i="7"/>
  <c r="AB29" i="7"/>
  <c r="AC42" i="7"/>
  <c r="AB43" i="7"/>
  <c r="AC44" i="7"/>
  <c r="AB45" i="7"/>
  <c r="AB47" i="7"/>
  <c r="AC79" i="7"/>
  <c r="AB91" i="7"/>
  <c r="AC111" i="7"/>
  <c r="AC117" i="7"/>
  <c r="AC130" i="7"/>
  <c r="AB134" i="7"/>
  <c r="AC142" i="7"/>
  <c r="AC158" i="7"/>
  <c r="AC190" i="7"/>
  <c r="AC195" i="7"/>
  <c r="AB195" i="7"/>
  <c r="AB223" i="7"/>
  <c r="AC229" i="7"/>
  <c r="AC242" i="7"/>
  <c r="AC249" i="7"/>
  <c r="AC258" i="7"/>
  <c r="AB271" i="7"/>
  <c r="AC277" i="7"/>
  <c r="AB303" i="7"/>
  <c r="AC309" i="7"/>
  <c r="AB335" i="7"/>
  <c r="AC341" i="7"/>
  <c r="AB367" i="7"/>
  <c r="AC373" i="7"/>
  <c r="AB399" i="7"/>
  <c r="AC405" i="7"/>
  <c r="AB444" i="7"/>
  <c r="AC444" i="7"/>
  <c r="AB473" i="7"/>
  <c r="AC473" i="7"/>
  <c r="AC497" i="7"/>
  <c r="AB497" i="7"/>
  <c r="AC876" i="7"/>
  <c r="AB876" i="7"/>
  <c r="AC76" i="7"/>
  <c r="AC156" i="7"/>
  <c r="AC284" i="7"/>
  <c r="AC316" i="7"/>
  <c r="AB90" i="7"/>
  <c r="AC122" i="7"/>
  <c r="AC202" i="7"/>
  <c r="AB202" i="7"/>
  <c r="AC246" i="7"/>
  <c r="AB246" i="7"/>
  <c r="AC466" i="7"/>
  <c r="AB466" i="7"/>
  <c r="AC573" i="7"/>
  <c r="AB573" i="7"/>
  <c r="AC630" i="7"/>
  <c r="AB630" i="7"/>
  <c r="AC676" i="7"/>
  <c r="AB676" i="7"/>
  <c r="AC756" i="7"/>
  <c r="AB756" i="7"/>
  <c r="AB822" i="7"/>
  <c r="AC822" i="7"/>
  <c r="AB994" i="7"/>
  <c r="AC994" i="7"/>
  <c r="AC61" i="7"/>
  <c r="AC64" i="7"/>
  <c r="AC89" i="7"/>
  <c r="AC125" i="7"/>
  <c r="AC140" i="7"/>
  <c r="AC168" i="7"/>
  <c r="AC200" i="7"/>
  <c r="AC40" i="7"/>
  <c r="AC52" i="7"/>
  <c r="AB55" i="7"/>
  <c r="AB28" i="7"/>
  <c r="AB30" i="7"/>
  <c r="AB36" i="7"/>
  <c r="AB59" i="7"/>
  <c r="AC92" i="7"/>
  <c r="AC118" i="7"/>
  <c r="AB131" i="7"/>
  <c r="AC137" i="7"/>
  <c r="AB143" i="7"/>
  <c r="AB159" i="7"/>
  <c r="AC165" i="7"/>
  <c r="AC178" i="7"/>
  <c r="AC185" i="7"/>
  <c r="AC251" i="7"/>
  <c r="AB251" i="7"/>
  <c r="AC261" i="7"/>
  <c r="AB287" i="7"/>
  <c r="AC293" i="7"/>
  <c r="AB319" i="7"/>
  <c r="AC325" i="7"/>
  <c r="AB351" i="7"/>
  <c r="AC357" i="7"/>
  <c r="AB383" i="7"/>
  <c r="AC389" i="7"/>
  <c r="AB415" i="7"/>
  <c r="AC421" i="7"/>
  <c r="AC432" i="7"/>
  <c r="AB432" i="7"/>
  <c r="AB479" i="7"/>
  <c r="AC479" i="7"/>
  <c r="AB568" i="7"/>
  <c r="AC568" i="7"/>
  <c r="AB973" i="7"/>
  <c r="AC973" i="7"/>
  <c r="AC983" i="7"/>
  <c r="AB983" i="7"/>
  <c r="AC589" i="7"/>
  <c r="AB589" i="7"/>
  <c r="AC659" i="7"/>
  <c r="AB659" i="7"/>
  <c r="AC816" i="7"/>
  <c r="AB816" i="7"/>
  <c r="AC907" i="7"/>
  <c r="AB907" i="7"/>
  <c r="AC939" i="7"/>
  <c r="AB939" i="7"/>
  <c r="AB977" i="7"/>
  <c r="AC977" i="7"/>
  <c r="AC605" i="7"/>
  <c r="AB605" i="7"/>
  <c r="AC723" i="7"/>
  <c r="AB723" i="7"/>
  <c r="AC775" i="7"/>
  <c r="AB775" i="7"/>
  <c r="AC884" i="7"/>
  <c r="AB884" i="7"/>
  <c r="AC975" i="7"/>
  <c r="AB975" i="7"/>
  <c r="AB981" i="7"/>
  <c r="AC981" i="7"/>
  <c r="AC431" i="7"/>
  <c r="AB445" i="7"/>
  <c r="AC446" i="7"/>
  <c r="AB446" i="7"/>
  <c r="AC461" i="7"/>
  <c r="AB465" i="7"/>
  <c r="AB480" i="7"/>
  <c r="AC488" i="7"/>
  <c r="AC504" i="7"/>
  <c r="AC525" i="7"/>
  <c r="AB525" i="7"/>
  <c r="AC570" i="7"/>
  <c r="AB570" i="7"/>
  <c r="AC663" i="7"/>
  <c r="AB663" i="7"/>
  <c r="AB671" i="7"/>
  <c r="AC671" i="7"/>
  <c r="AB679" i="7"/>
  <c r="AB739" i="7"/>
  <c r="AB748" i="7"/>
  <c r="AB759" i="7"/>
  <c r="AC791" i="7"/>
  <c r="AB791" i="7"/>
  <c r="AC814" i="7"/>
  <c r="AC824" i="7"/>
  <c r="AB824" i="7"/>
  <c r="AB879" i="7"/>
  <c r="AC923" i="7"/>
  <c r="AB923" i="7"/>
  <c r="AC955" i="7"/>
  <c r="AB955" i="7"/>
  <c r="AB971" i="7"/>
  <c r="AC979" i="7"/>
  <c r="AB979" i="7"/>
  <c r="AB985" i="7"/>
  <c r="AC985" i="7"/>
  <c r="AC1002" i="7"/>
  <c r="AB566" i="7"/>
  <c r="AB574" i="7"/>
  <c r="AB654" i="7"/>
  <c r="AB672" i="7"/>
  <c r="AB680" i="7"/>
  <c r="AB696" i="7"/>
  <c r="AB740" i="7"/>
  <c r="AB752" i="7"/>
  <c r="AB760" i="7"/>
  <c r="AB820" i="7"/>
  <c r="AB880" i="7"/>
  <c r="AB888" i="7"/>
  <c r="AC972" i="7"/>
  <c r="AB16" i="7"/>
  <c r="AB20" i="7"/>
  <c r="AB18" i="7"/>
  <c r="AC56" i="7"/>
  <c r="AC72" i="7"/>
  <c r="AB203" i="7"/>
  <c r="AB219" i="7"/>
  <c r="AB235" i="7"/>
  <c r="AD14" i="7"/>
  <c r="AC14" i="7"/>
  <c r="AC17" i="7"/>
  <c r="F20" i="7"/>
  <c r="AB17" i="7"/>
  <c r="AC27" i="7"/>
  <c r="AB27" i="7"/>
  <c r="AC88" i="7"/>
  <c r="AC104" i="7"/>
  <c r="AB41" i="7"/>
  <c r="AC120" i="7"/>
  <c r="AB123" i="7"/>
  <c r="AB139" i="7"/>
  <c r="AC152" i="7"/>
  <c r="AB155" i="7"/>
  <c r="AB171" i="7"/>
  <c r="AB187" i="7"/>
  <c r="AC19" i="7"/>
  <c r="AB19" i="7"/>
  <c r="AC31" i="7"/>
  <c r="AB31" i="7"/>
  <c r="AC33" i="7"/>
  <c r="AB33" i="7"/>
  <c r="AC68" i="7"/>
  <c r="AB87" i="7"/>
  <c r="AC100" i="7"/>
  <c r="AB135" i="7"/>
  <c r="AC148" i="7"/>
  <c r="AB167" i="7"/>
  <c r="AC180" i="7"/>
  <c r="AB199" i="7"/>
  <c r="AC212" i="7"/>
  <c r="AB231" i="7"/>
  <c r="AB247" i="7"/>
  <c r="AB279" i="7"/>
  <c r="AC292" i="7"/>
  <c r="AB311" i="7"/>
  <c r="AC324" i="7"/>
  <c r="AB343" i="7"/>
  <c r="AC356" i="7"/>
  <c r="AB375" i="7"/>
  <c r="AC388" i="7"/>
  <c r="AB407" i="7"/>
  <c r="AC420" i="7"/>
  <c r="AB426" i="7"/>
  <c r="AB462" i="7"/>
  <c r="AC517" i="7"/>
  <c r="AC533" i="7"/>
  <c r="AB992" i="7"/>
  <c r="AC992" i="7"/>
  <c r="AC32" i="7"/>
  <c r="AB32" i="7"/>
  <c r="AC35" i="7"/>
  <c r="AB35" i="7"/>
  <c r="AC37" i="7"/>
  <c r="AB37" i="7"/>
  <c r="AC71" i="7"/>
  <c r="AC103" i="7"/>
  <c r="AC119" i="7"/>
  <c r="AC151" i="7"/>
  <c r="AC183" i="7"/>
  <c r="AC215" i="7"/>
  <c r="AC263" i="7"/>
  <c r="AC295" i="7"/>
  <c r="AC327" i="7"/>
  <c r="AC359" i="7"/>
  <c r="AC391" i="7"/>
  <c r="AC423" i="7"/>
  <c r="AC437" i="7"/>
  <c r="AB442" i="7"/>
  <c r="AC469" i="7"/>
  <c r="AB478" i="7"/>
  <c r="AB590" i="7"/>
  <c r="AB622" i="7"/>
  <c r="AB728" i="7"/>
  <c r="AC840" i="7"/>
  <c r="AB840" i="7"/>
  <c r="AC84" i="7"/>
  <c r="AC132" i="7"/>
  <c r="AC164" i="7"/>
  <c r="AC196" i="7"/>
  <c r="AC228" i="7"/>
  <c r="AC244" i="7"/>
  <c r="AC276" i="7"/>
  <c r="AC308" i="7"/>
  <c r="AC340" i="7"/>
  <c r="AC372" i="7"/>
  <c r="AC404" i="7"/>
  <c r="AC453" i="7"/>
  <c r="AC485" i="7"/>
  <c r="AB494" i="7"/>
  <c r="AB526" i="7"/>
  <c r="AB542" i="7"/>
  <c r="AB606" i="7"/>
  <c r="AC776" i="7"/>
  <c r="AB776" i="7"/>
  <c r="AC471" i="7"/>
  <c r="AC487" i="7"/>
  <c r="AC503" i="7"/>
  <c r="AB900" i="7"/>
  <c r="AC900" i="7"/>
  <c r="AB916" i="7"/>
  <c r="AC916" i="7"/>
  <c r="AB932" i="7"/>
  <c r="AC932" i="7"/>
  <c r="AB948" i="7"/>
  <c r="AC948" i="7"/>
  <c r="AB964" i="7"/>
  <c r="AC964" i="7"/>
  <c r="AB474" i="7"/>
  <c r="AB490" i="7"/>
  <c r="AB506" i="7"/>
  <c r="AB618" i="7"/>
  <c r="AC631" i="7"/>
  <c r="AB650" i="7"/>
  <c r="AB664" i="7"/>
  <c r="AC634" i="7"/>
  <c r="AB692" i="7"/>
  <c r="AB724" i="7"/>
  <c r="AB792" i="7"/>
  <c r="AB856" i="7"/>
  <c r="AC615" i="7"/>
  <c r="AC647" i="7"/>
  <c r="AC661" i="7"/>
  <c r="AC655" i="7"/>
  <c r="AB660" i="7"/>
  <c r="AB908" i="7"/>
  <c r="AC908" i="7"/>
  <c r="AB924" i="7"/>
  <c r="AC924" i="7"/>
  <c r="AB940" i="7"/>
  <c r="AC940" i="7"/>
  <c r="AB956" i="7"/>
  <c r="AC956" i="7"/>
  <c r="AB976" i="7"/>
  <c r="AC976" i="7"/>
  <c r="AC980" i="7"/>
  <c r="AC904" i="7"/>
  <c r="AC912" i="7"/>
  <c r="AC920" i="7"/>
  <c r="AC928" i="7"/>
  <c r="AC936" i="7"/>
  <c r="AC944" i="7"/>
  <c r="AC952" i="7"/>
  <c r="AC960" i="7"/>
  <c r="AC968" i="7"/>
  <c r="AC984" i="7"/>
  <c r="AF22" i="6"/>
  <c r="AF36" i="6"/>
  <c r="AF40" i="6"/>
  <c r="AI14" i="6"/>
  <c r="AM14" i="6"/>
  <c r="AQ14" i="6"/>
  <c r="AQ13" i="6" s="1"/>
  <c r="AF18" i="6"/>
  <c r="AF20" i="6"/>
  <c r="AF38" i="6"/>
  <c r="AJ15" i="6"/>
  <c r="AF14" i="6"/>
  <c r="AP14" i="6"/>
  <c r="AF23" i="6"/>
  <c r="AF39" i="6"/>
  <c r="AJ14" i="6"/>
  <c r="AI15" i="6"/>
  <c r="AM15" i="6"/>
  <c r="AF19" i="6"/>
  <c r="AF21" i="6"/>
  <c r="AF32" i="6"/>
  <c r="AF37" i="6"/>
  <c r="AF41" i="6"/>
  <c r="AE20" i="5"/>
  <c r="P16" i="5" s="1"/>
  <c r="AE21" i="5"/>
  <c r="P17" i="5" s="1"/>
  <c r="AA63" i="5"/>
  <c r="Z63" i="5"/>
  <c r="Y64" i="5"/>
  <c r="AE32" i="5"/>
  <c r="AE37" i="5" s="1"/>
  <c r="AE31" i="5"/>
  <c r="AE36" i="5" s="1"/>
  <c r="AD30" i="5"/>
  <c r="AD35" i="5" s="1"/>
  <c r="AX63" i="5"/>
  <c r="AW63" i="5"/>
  <c r="AC19" i="5"/>
  <c r="N15" i="5" s="1"/>
  <c r="AE64" i="5"/>
  <c r="AG63" i="5"/>
  <c r="AF63" i="5"/>
  <c r="AD20" i="5"/>
  <c r="O16" i="5" s="1"/>
  <c r="AV61" i="5"/>
  <c r="AV64" i="5" s="1"/>
  <c r="AK64" i="5"/>
  <c r="AL63" i="5"/>
  <c r="AR64" i="5"/>
  <c r="AM63" i="5"/>
  <c r="AQ64" i="5"/>
  <c r="AX11" i="4"/>
  <c r="AY11" i="4" s="1"/>
  <c r="AX12" i="4" s="1"/>
  <c r="AQ24" i="4"/>
  <c r="AR24" i="4" s="1"/>
  <c r="AQ6" i="4"/>
  <c r="AR6" i="4" s="1"/>
  <c r="AQ7" i="4" s="1"/>
  <c r="N13" i="4"/>
  <c r="O13" i="4" s="1"/>
  <c r="AA11" i="4"/>
  <c r="Q13" i="4" s="1"/>
  <c r="K13" i="4"/>
  <c r="AK22" i="4"/>
  <c r="AL22" i="4" s="1"/>
  <c r="AK23" i="4" s="1"/>
  <c r="AK26" i="4" s="1"/>
  <c r="AQ21" i="4"/>
  <c r="AQ20" i="4" s="1"/>
  <c r="N17" i="4"/>
  <c r="O17" i="4" s="1"/>
  <c r="J17" i="4"/>
  <c r="Z15" i="4"/>
  <c r="M17" i="4"/>
  <c r="X30" i="4"/>
  <c r="AC15" i="4"/>
  <c r="AD15" i="4" s="1"/>
  <c r="X31" i="4"/>
  <c r="K17" i="4"/>
  <c r="L17" i="4" s="1"/>
  <c r="AA15" i="4"/>
  <c r="N14" i="4"/>
  <c r="J14" i="4"/>
  <c r="X13" i="4"/>
  <c r="X12" i="4"/>
  <c r="O14" i="4"/>
  <c r="Z12" i="4"/>
  <c r="M14" i="4"/>
  <c r="AC12" i="4"/>
  <c r="AD12" i="4" s="1"/>
  <c r="AA12" i="4"/>
  <c r="K14" i="4"/>
  <c r="L14" i="4" s="1"/>
  <c r="AQ9" i="4"/>
  <c r="AQ11" i="4"/>
  <c r="X19" i="4"/>
  <c r="X18" i="4"/>
  <c r="N15" i="4"/>
  <c r="J15" i="4"/>
  <c r="O15" i="4"/>
  <c r="M15" i="4"/>
  <c r="AC13" i="4"/>
  <c r="AD13" i="4" s="1"/>
  <c r="L15" i="4"/>
  <c r="AA13" i="4"/>
  <c r="K15" i="4"/>
  <c r="Z13" i="4"/>
  <c r="AK9" i="4"/>
  <c r="AQ39" i="4"/>
  <c r="AQ37" i="4" s="1"/>
  <c r="AQ25" i="4"/>
  <c r="AQ29" i="4" s="1"/>
  <c r="X25" i="4"/>
  <c r="K16" i="4"/>
  <c r="Z14" i="4"/>
  <c r="X24" i="4"/>
  <c r="N16" i="4"/>
  <c r="O16" i="4" s="1"/>
  <c r="J16" i="4"/>
  <c r="AA14" i="4"/>
  <c r="M16" i="4"/>
  <c r="AC14" i="4"/>
  <c r="AD14" i="4" s="1"/>
  <c r="L16" i="4"/>
  <c r="AQ10" i="4"/>
  <c r="AX15" i="4"/>
  <c r="AR20" i="4"/>
  <c r="AQ19" i="4"/>
  <c r="AX26" i="4"/>
  <c r="AX23" i="4" s="1"/>
  <c r="AR27" i="4"/>
  <c r="X6" i="4"/>
  <c r="X7" i="4"/>
  <c r="AL8" i="4"/>
  <c r="AR9" i="4"/>
  <c r="Z11" i="4"/>
  <c r="L13" i="4"/>
  <c r="AQ28" i="4"/>
  <c r="AK20" i="4"/>
  <c r="AL19" i="4" s="1"/>
  <c r="AK10" i="4"/>
  <c r="M13" i="4"/>
  <c r="AY14" i="4"/>
  <c r="AX16" i="4"/>
  <c r="AC11" i="4"/>
  <c r="AD11" i="4" s="1"/>
  <c r="AF11" i="4" s="1"/>
  <c r="J13" i="4"/>
  <c r="AX14" i="4"/>
  <c r="AD31" i="5" l="1"/>
  <c r="AD36" i="5" s="1"/>
  <c r="AD32" i="5"/>
  <c r="AD37" i="5" s="1"/>
  <c r="AC29" i="5"/>
  <c r="AC34" i="5" s="1"/>
  <c r="N14" i="5" s="1"/>
  <c r="AG25" i="7"/>
  <c r="AG22" i="7"/>
  <c r="AG45" i="7"/>
  <c r="AG43" i="7"/>
  <c r="AG50" i="7"/>
  <c r="AG26" i="7"/>
  <c r="AG36" i="7"/>
  <c r="AH6" i="7"/>
  <c r="AG23" i="7"/>
  <c r="AG27" i="7"/>
  <c r="AG40" i="7"/>
  <c r="AI6" i="7"/>
  <c r="AG42" i="7"/>
  <c r="H13" i="7"/>
  <c r="AI5" i="7"/>
  <c r="AG24" i="7"/>
  <c r="AG32" i="7"/>
  <c r="AG18" i="7"/>
  <c r="AH5" i="7"/>
  <c r="AG44" i="7"/>
  <c r="AG41" i="7"/>
  <c r="H12" i="7"/>
  <c r="M20" i="7"/>
  <c r="N20" i="7" s="1"/>
  <c r="I20" i="7"/>
  <c r="K20" i="7" s="1"/>
  <c r="F12" i="7"/>
  <c r="H20" i="7"/>
  <c r="G20" i="7"/>
  <c r="J20" i="7"/>
  <c r="AP13" i="6"/>
  <c r="AP10" i="6" s="1"/>
  <c r="AP11" i="6"/>
  <c r="AP9" i="6" s="1"/>
  <c r="AR9" i="6" s="1"/>
  <c r="AL14" i="6"/>
  <c r="AF45" i="6"/>
  <c r="AF30" i="6"/>
  <c r="AG30" i="6" s="1"/>
  <c r="AL15" i="6"/>
  <c r="AF31" i="6"/>
  <c r="AF35" i="6" s="1"/>
  <c r="AK15" i="6"/>
  <c r="AN15" i="6"/>
  <c r="AO15" i="6" s="1"/>
  <c r="G14" i="6"/>
  <c r="AF12" i="6"/>
  <c r="AG12" i="6" s="1"/>
  <c r="AF13" i="6" s="1"/>
  <c r="AF27" i="6"/>
  <c r="AN14" i="6"/>
  <c r="AO14" i="6" s="1"/>
  <c r="G13" i="6"/>
  <c r="AV65" i="5"/>
  <c r="AX64" i="5"/>
  <c r="AW64" i="5"/>
  <c r="AM64" i="5"/>
  <c r="AK65" i="5"/>
  <c r="Z64" i="5"/>
  <c r="AE65" i="5"/>
  <c r="AG64" i="5"/>
  <c r="AS64" i="5"/>
  <c r="AQ65" i="5"/>
  <c r="AL64" i="5"/>
  <c r="AF64" i="5"/>
  <c r="AC30" i="5"/>
  <c r="AC35" i="5" s="1"/>
  <c r="Y65" i="5"/>
  <c r="AA64" i="5"/>
  <c r="AQ38" i="4"/>
  <c r="AF14" i="4"/>
  <c r="Q16" i="4" s="1"/>
  <c r="AE13" i="4"/>
  <c r="P15" i="4" s="1"/>
  <c r="AF13" i="4"/>
  <c r="Q15" i="4" s="1"/>
  <c r="Q14" i="4"/>
  <c r="AE12" i="4"/>
  <c r="P14" i="4" s="1"/>
  <c r="AK37" i="4"/>
  <c r="AL25" i="4"/>
  <c r="AK27" i="4"/>
  <c r="AQ27" i="4"/>
  <c r="AQ18" i="4"/>
  <c r="AK25" i="4"/>
  <c r="AE14" i="4"/>
  <c r="P16" i="4" s="1"/>
  <c r="AE15" i="4"/>
  <c r="P17" i="4" s="1"/>
  <c r="AK18" i="4"/>
  <c r="AF12" i="4"/>
  <c r="AK19" i="4"/>
  <c r="AR38" i="4"/>
  <c r="AQ36" i="4"/>
  <c r="AX25" i="4"/>
  <c r="AY25" i="4"/>
  <c r="AE11" i="4"/>
  <c r="P13" i="4" s="1"/>
  <c r="AK34" i="4"/>
  <c r="AK17" i="4"/>
  <c r="AX24" i="4"/>
  <c r="AF15" i="4"/>
  <c r="Q17" i="4" s="1"/>
  <c r="J12" i="7" l="1"/>
  <c r="AJ5" i="7"/>
  <c r="AK5" i="7" s="1"/>
  <c r="AL5" i="7" s="1"/>
  <c r="AN5" i="7" s="1"/>
  <c r="N12" i="7" s="1"/>
  <c r="F13" i="7"/>
  <c r="G12" i="7"/>
  <c r="I12" i="7" s="1"/>
  <c r="K12" i="7"/>
  <c r="L12" i="7" s="1"/>
  <c r="AG16" i="7"/>
  <c r="AH16" i="7" s="1"/>
  <c r="AG17" i="7" s="1"/>
  <c r="AG19" i="7" s="1"/>
  <c r="AG34" i="7"/>
  <c r="AH34" i="7" s="1"/>
  <c r="AG49" i="7" s="1"/>
  <c r="AG46" i="7" s="1"/>
  <c r="AF17" i="6"/>
  <c r="AF16" i="6"/>
  <c r="AG15" i="6"/>
  <c r="AF15" i="6"/>
  <c r="G20" i="6"/>
  <c r="L13" i="6"/>
  <c r="H13" i="6"/>
  <c r="K13" i="6"/>
  <c r="I20" i="6"/>
  <c r="I13" i="6"/>
  <c r="J13" i="6" s="1"/>
  <c r="AQ10" i="6"/>
  <c r="AR10" i="6" s="1"/>
  <c r="O13" i="6"/>
  <c r="V7" i="6"/>
  <c r="W7" i="6" s="1"/>
  <c r="N13" i="6"/>
  <c r="H20" i="6"/>
  <c r="M13" i="6"/>
  <c r="L14" i="6"/>
  <c r="H14" i="6"/>
  <c r="M14" i="6"/>
  <c r="I14" i="6"/>
  <c r="J14" i="6" s="1"/>
  <c r="J20" i="6"/>
  <c r="O14" i="6"/>
  <c r="K14" i="6"/>
  <c r="K20" i="6" s="1"/>
  <c r="N14" i="6"/>
  <c r="L20" i="6"/>
  <c r="AF33" i="6"/>
  <c r="AK14" i="6"/>
  <c r="AF34" i="6"/>
  <c r="AG33" i="6"/>
  <c r="AF25" i="6"/>
  <c r="AG26" i="6"/>
  <c r="AF26" i="6"/>
  <c r="AF24" i="6"/>
  <c r="AG44" i="6"/>
  <c r="AF43" i="6"/>
  <c r="AF42" i="6"/>
  <c r="AF44" i="6"/>
  <c r="Y66" i="5"/>
  <c r="AA65" i="5"/>
  <c r="Z65" i="5"/>
  <c r="AM65" i="5"/>
  <c r="AL65" i="5"/>
  <c r="AK66" i="5"/>
  <c r="AF65" i="5"/>
  <c r="AE66" i="5"/>
  <c r="AG65" i="5"/>
  <c r="AV66" i="5"/>
  <c r="AX65" i="5"/>
  <c r="AW65" i="5"/>
  <c r="AQ66" i="5"/>
  <c r="AS65" i="5"/>
  <c r="AR65" i="5"/>
  <c r="AL36" i="4"/>
  <c r="AK36" i="4"/>
  <c r="AK35" i="4"/>
  <c r="AG31" i="7" l="1"/>
  <c r="AG30" i="7" s="1"/>
  <c r="AH19" i="7"/>
  <c r="AG20" i="7"/>
  <c r="AH48" i="7"/>
  <c r="AM5" i="7"/>
  <c r="M12" i="7" s="1"/>
  <c r="AG47" i="7"/>
  <c r="AG21" i="7"/>
  <c r="AG48" i="7"/>
  <c r="AG35" i="7"/>
  <c r="K13" i="7"/>
  <c r="L13" i="7" s="1"/>
  <c r="G13" i="7"/>
  <c r="I13" i="7" s="1"/>
  <c r="AJ6" i="7"/>
  <c r="AK6" i="7" s="1"/>
  <c r="J13" i="7"/>
  <c r="M20" i="6"/>
  <c r="AG66" i="5"/>
  <c r="AF66" i="5"/>
  <c r="AE67" i="5"/>
  <c r="AW66" i="5"/>
  <c r="AV67" i="5"/>
  <c r="AX66" i="5"/>
  <c r="AK67" i="5"/>
  <c r="AM66" i="5"/>
  <c r="AL66" i="5"/>
  <c r="AQ67" i="5"/>
  <c r="AS66" i="5"/>
  <c r="AR66" i="5"/>
  <c r="Z66" i="5"/>
  <c r="AA66" i="5"/>
  <c r="Y67" i="5"/>
  <c r="AG28" i="7" l="1"/>
  <c r="AH30" i="7"/>
  <c r="AG29" i="7"/>
  <c r="AL6" i="7"/>
  <c r="AN6" i="7" s="1"/>
  <c r="N13" i="7" s="1"/>
  <c r="AM6" i="7"/>
  <c r="M13" i="7" s="1"/>
  <c r="AG37" i="7"/>
  <c r="AH37" i="7"/>
  <c r="AG39" i="7"/>
  <c r="AG38" i="7"/>
  <c r="N20" i="6"/>
  <c r="AA67" i="5"/>
  <c r="Z67" i="5"/>
  <c r="Y68" i="5"/>
  <c r="AE68" i="5"/>
  <c r="AG67" i="5"/>
  <c r="AF67" i="5"/>
  <c r="AK68" i="5"/>
  <c r="AM67" i="5"/>
  <c r="AL67" i="5"/>
  <c r="AR67" i="5"/>
  <c r="AS67" i="5"/>
  <c r="AQ68" i="5"/>
  <c r="AX67" i="5"/>
  <c r="AW67" i="5"/>
  <c r="AV68" i="5"/>
  <c r="AS68" i="5" l="1"/>
  <c r="AR68" i="5"/>
  <c r="AQ69" i="5"/>
  <c r="AE69" i="5"/>
  <c r="AG68" i="5"/>
  <c r="AF68" i="5"/>
  <c r="AV69" i="5"/>
  <c r="AX68" i="5"/>
  <c r="AW68" i="5"/>
  <c r="AL68" i="5"/>
  <c r="AK69" i="5"/>
  <c r="AM68" i="5"/>
  <c r="Y69" i="5"/>
  <c r="AA68" i="5"/>
  <c r="Z68" i="5"/>
  <c r="AF69" i="5" l="1"/>
  <c r="AG69" i="5"/>
  <c r="AE70" i="5"/>
  <c r="Y70" i="5"/>
  <c r="AA69" i="5"/>
  <c r="Z69" i="5"/>
  <c r="AM69" i="5"/>
  <c r="AL69" i="5"/>
  <c r="AK70" i="5"/>
  <c r="AV70" i="5"/>
  <c r="AX69" i="5"/>
  <c r="AW69" i="5"/>
  <c r="AQ70" i="5"/>
  <c r="AS69" i="5"/>
  <c r="AR69" i="5"/>
  <c r="Z70" i="5" l="1"/>
  <c r="Y71" i="5"/>
  <c r="AA70" i="5"/>
  <c r="AG70" i="5"/>
  <c r="AF70" i="5"/>
  <c r="AE71" i="5"/>
  <c r="AW70" i="5"/>
  <c r="AX70" i="5"/>
  <c r="AV71" i="5"/>
  <c r="AQ71" i="5"/>
  <c r="AS70" i="5"/>
  <c r="AR70" i="5"/>
  <c r="AK71" i="5"/>
  <c r="AM70" i="5"/>
  <c r="AL70" i="5"/>
  <c r="AR71" i="5" l="1"/>
  <c r="AQ72" i="5"/>
  <c r="AS71" i="5"/>
  <c r="AE72" i="5"/>
  <c r="AG71" i="5"/>
  <c r="AF71" i="5"/>
  <c r="AA71" i="5"/>
  <c r="Z71" i="5"/>
  <c r="Y72" i="5"/>
  <c r="AK72" i="5"/>
  <c r="AM71" i="5"/>
  <c r="AL71" i="5"/>
  <c r="AX71" i="5"/>
  <c r="AW71" i="5"/>
  <c r="AV72" i="5"/>
  <c r="AL72" i="5" l="1"/>
  <c r="AM72" i="5"/>
  <c r="AK73" i="5"/>
  <c r="AS72" i="5"/>
  <c r="AR72" i="5"/>
  <c r="AQ73" i="5"/>
  <c r="AE73" i="5"/>
  <c r="AG72" i="5"/>
  <c r="AF72" i="5"/>
  <c r="AV73" i="5"/>
  <c r="AX72" i="5"/>
  <c r="AW72" i="5"/>
  <c r="Y73" i="5"/>
  <c r="AA72" i="5"/>
  <c r="Z72" i="5"/>
  <c r="AF73" i="5" l="1"/>
  <c r="AE74" i="5"/>
  <c r="AG73" i="5"/>
  <c r="AM73" i="5"/>
  <c r="AL73" i="5"/>
  <c r="AK74" i="5"/>
  <c r="AV74" i="5"/>
  <c r="AX73" i="5"/>
  <c r="AW73" i="5"/>
  <c r="AQ74" i="5"/>
  <c r="AS73" i="5"/>
  <c r="AR73" i="5"/>
  <c r="Y74" i="5"/>
  <c r="AA73" i="5"/>
  <c r="Z73" i="5"/>
  <c r="AW74" i="5" l="1"/>
  <c r="AV75" i="5"/>
  <c r="AX74" i="5"/>
  <c r="AQ75" i="5"/>
  <c r="AS74" i="5"/>
  <c r="AR74" i="5"/>
  <c r="AK75" i="5"/>
  <c r="AM74" i="5"/>
  <c r="AL74" i="5"/>
  <c r="AG74" i="5"/>
  <c r="AF74" i="5"/>
  <c r="AE75" i="5"/>
  <c r="Z74" i="5"/>
  <c r="AA74" i="5"/>
  <c r="Y75" i="5"/>
  <c r="AR75" i="5" l="1"/>
  <c r="AS75" i="5"/>
  <c r="AQ76" i="5"/>
  <c r="AA75" i="5"/>
  <c r="Z75" i="5"/>
  <c r="Y76" i="5"/>
  <c r="AK76" i="5"/>
  <c r="AM75" i="5"/>
  <c r="AL75" i="5"/>
  <c r="AX75" i="5"/>
  <c r="AW75" i="5"/>
  <c r="AV76" i="5"/>
  <c r="AE76" i="5"/>
  <c r="AG75" i="5"/>
  <c r="AF75" i="5"/>
  <c r="AV77" i="5" l="1"/>
  <c r="AX76" i="5"/>
  <c r="AW76" i="5"/>
  <c r="AL76" i="5"/>
  <c r="AK77" i="5"/>
  <c r="AM76" i="5"/>
  <c r="AS76" i="5"/>
  <c r="AR76" i="5"/>
  <c r="AQ77" i="5"/>
  <c r="Y77" i="5"/>
  <c r="AA76" i="5"/>
  <c r="Z76" i="5"/>
  <c r="AE77" i="5"/>
  <c r="AG76" i="5"/>
  <c r="AF76" i="5"/>
  <c r="Y78" i="5" l="1"/>
  <c r="AA77" i="5"/>
  <c r="Z77" i="5"/>
  <c r="AF77" i="5"/>
  <c r="AG77" i="5"/>
  <c r="AE78" i="5"/>
  <c r="AQ78" i="5"/>
  <c r="AS77" i="5"/>
  <c r="AR77" i="5"/>
  <c r="AM77" i="5"/>
  <c r="AL77" i="5"/>
  <c r="AK78" i="5"/>
  <c r="AV78" i="5"/>
  <c r="AX77" i="5"/>
  <c r="AW77" i="5"/>
  <c r="AK79" i="5" l="1"/>
  <c r="AM78" i="5"/>
  <c r="AL78" i="5"/>
  <c r="AQ79" i="5"/>
  <c r="AS78" i="5"/>
  <c r="AR78" i="5"/>
  <c r="AG78" i="5"/>
  <c r="AF78" i="5"/>
  <c r="AE79" i="5"/>
  <c r="AW78" i="5"/>
  <c r="AX78" i="5"/>
  <c r="AV79" i="5"/>
  <c r="Z78" i="5"/>
  <c r="Y79" i="5"/>
  <c r="AA78" i="5"/>
  <c r="AX79" i="5" l="1"/>
  <c r="AW79" i="5"/>
  <c r="AV80" i="5"/>
  <c r="AR79" i="5"/>
  <c r="AQ80" i="5"/>
  <c r="AS79" i="5"/>
  <c r="AA79" i="5"/>
  <c r="Z79" i="5"/>
  <c r="Y80" i="5"/>
  <c r="AE80" i="5"/>
  <c r="AG79" i="5"/>
  <c r="AF79" i="5"/>
  <c r="AK80" i="5"/>
  <c r="AM79" i="5"/>
  <c r="AL79" i="5"/>
  <c r="AV81" i="5" l="1"/>
  <c r="AX80" i="5"/>
  <c r="AW80" i="5"/>
  <c r="AE81" i="5"/>
  <c r="AG80" i="5"/>
  <c r="AF80" i="5"/>
  <c r="AL80" i="5"/>
  <c r="AM80" i="5"/>
  <c r="AK81" i="5"/>
  <c r="Y81" i="5"/>
  <c r="AA80" i="5"/>
  <c r="Z80" i="5"/>
  <c r="AS80" i="5"/>
  <c r="AR80" i="5"/>
  <c r="AQ81" i="5"/>
  <c r="AF81" i="5" l="1"/>
  <c r="AE82" i="5"/>
  <c r="AG81" i="5"/>
  <c r="AQ82" i="5"/>
  <c r="AS81" i="5"/>
  <c r="AR81" i="5"/>
  <c r="Y82" i="5"/>
  <c r="AA81" i="5"/>
  <c r="Z81" i="5"/>
  <c r="AM81" i="5"/>
  <c r="AL81" i="5"/>
  <c r="AK82" i="5"/>
  <c r="AV82" i="5"/>
  <c r="AX81" i="5"/>
  <c r="AW81" i="5"/>
  <c r="AK83" i="5" l="1"/>
  <c r="AM82" i="5"/>
  <c r="AL82" i="5"/>
  <c r="AQ83" i="5"/>
  <c r="AS82" i="5"/>
  <c r="AR82" i="5"/>
  <c r="Z82" i="5"/>
  <c r="AA82" i="5"/>
  <c r="Y83" i="5"/>
  <c r="AG82" i="5"/>
  <c r="AF82" i="5"/>
  <c r="AE83" i="5"/>
  <c r="AW82" i="5"/>
  <c r="AV83" i="5"/>
  <c r="AX82" i="5"/>
  <c r="AE84" i="5" l="1"/>
  <c r="AG83" i="5"/>
  <c r="AF83" i="5"/>
  <c r="AR83" i="5"/>
  <c r="AQ84" i="5"/>
  <c r="AS83" i="5"/>
  <c r="AV84" i="5"/>
  <c r="AX83" i="5"/>
  <c r="AW83" i="5"/>
  <c r="AA83" i="5"/>
  <c r="Z83" i="5"/>
  <c r="Y84" i="5"/>
  <c r="AK84" i="5"/>
  <c r="AM83" i="5"/>
  <c r="AL83" i="5"/>
  <c r="AA84" i="5" l="1"/>
  <c r="AA85" i="5" s="1"/>
  <c r="Z84" i="5"/>
  <c r="Z85" i="5" s="1"/>
  <c r="AX84" i="5"/>
  <c r="AW84" i="5"/>
  <c r="AW85" i="5" s="1"/>
  <c r="AM84" i="5"/>
  <c r="AL84" i="5"/>
  <c r="AL85" i="5" s="1"/>
  <c r="AS84" i="5"/>
  <c r="AR84" i="5"/>
  <c r="AR85" i="5" s="1"/>
  <c r="AF84" i="5"/>
  <c r="AF85" i="5" s="1"/>
  <c r="AG84" i="5"/>
</calcChain>
</file>

<file path=xl/sharedStrings.xml><?xml version="1.0" encoding="utf-8"?>
<sst xmlns="http://schemas.openxmlformats.org/spreadsheetml/2006/main" count="390" uniqueCount="243">
  <si>
    <t>ID</t>
  </si>
  <si>
    <t>Part_1_FHS</t>
  </si>
  <si>
    <t>Part_1_MHS</t>
  </si>
  <si>
    <t>Part_2_Phy_Activity</t>
  </si>
  <si>
    <t>Part_3_Q18</t>
  </si>
  <si>
    <t>Part_3_Q19</t>
  </si>
  <si>
    <t>Part_3_BMI</t>
  </si>
  <si>
    <t>Part_4_Q21_4</t>
  </si>
  <si>
    <t>Part_5_Q24_1</t>
  </si>
  <si>
    <t>Part_5_Q24_2</t>
  </si>
  <si>
    <t>Part_6_Q26</t>
  </si>
  <si>
    <t>Part_7_Q28_1</t>
  </si>
  <si>
    <t>Part_7_Q28_2</t>
  </si>
  <si>
    <t>Part_7_Q28_3</t>
  </si>
  <si>
    <t>Part_7_Q28_4</t>
  </si>
  <si>
    <t>Part_7_Q28_5</t>
  </si>
  <si>
    <t>Part_7_Q28_6</t>
  </si>
  <si>
    <t>Part_7_Q28_7</t>
  </si>
  <si>
    <t>Part_7_Q28_8</t>
  </si>
  <si>
    <t>Part_7_Q28_9</t>
  </si>
  <si>
    <t>Part_7_Q28_10</t>
  </si>
  <si>
    <t>Part_7_Q28_11</t>
  </si>
  <si>
    <t>Part_8_Q29_Happiness</t>
  </si>
  <si>
    <t>Part_8_Q29_Happiness_gгoups</t>
  </si>
  <si>
    <t>Part_9_Q31</t>
  </si>
  <si>
    <t>Part_9_Q32</t>
  </si>
  <si>
    <t>Part_9_Q32_groups</t>
  </si>
  <si>
    <t>Part_9_Q33</t>
  </si>
  <si>
    <t>Part_9_Q34</t>
  </si>
  <si>
    <t>Part_9_Q34_groups</t>
  </si>
  <si>
    <t>Part_9_Q36</t>
  </si>
  <si>
    <t>Part_9_Q37</t>
  </si>
  <si>
    <t>8. Физическо здраве</t>
  </si>
  <si>
    <t>8. Ментално здраве</t>
  </si>
  <si>
    <t>9. Средно дневна двигателна активност с висока и средна интензивност (мин.)</t>
  </si>
  <si>
    <t>18. Вашият ръст (в сантиметри)?</t>
  </si>
  <si>
    <t>19. Вашето тегло (в килограми)?</t>
  </si>
  <si>
    <t>19. Индекс на телесната маса</t>
  </si>
  <si>
    <t>21. Консумация на алкохол (Питиета/ден)</t>
  </si>
  <si>
    <t>24. Пушите ли?</t>
  </si>
  <si>
    <t>24. Ако сте пушач, по колко цигари дневно пушите?</t>
  </si>
  <si>
    <t>26. Колко часа спите през нощта, без да  включвате времето, прекарано буден в леглото?</t>
  </si>
  <si>
    <t>28.1. Спортувам</t>
  </si>
  <si>
    <t>28.2. Разхождам се на открито</t>
  </si>
  <si>
    <t>28.3. Пътувам</t>
  </si>
  <si>
    <t>28.4.Пазарувам</t>
  </si>
  <si>
    <t>28.5. Чета книги</t>
  </si>
  <si>
    <t>28.6. Сърфирам в Интернет</t>
  </si>
  <si>
    <t>28.7. Излежавам се</t>
  </si>
  <si>
    <t>28.8. Посещавам концерти</t>
  </si>
  <si>
    <t>28.9. Гледам телевизия</t>
  </si>
  <si>
    <t>28.10.Уча</t>
  </si>
  <si>
    <t>28.11. Срещам се с приятели</t>
  </si>
  <si>
    <t>29. Щастие</t>
  </si>
  <si>
    <t>29. Оценка на щастието</t>
  </si>
  <si>
    <t>31. Вашият пол:</t>
  </si>
  <si>
    <t>32. Вашата възраст</t>
  </si>
  <si>
    <t>32.a. Възрастови групи</t>
  </si>
  <si>
    <t>33. Каква е най-високата, завършена от Вас образователна и научна степен към момента на изследването?</t>
  </si>
  <si>
    <t>34. Социален статус:</t>
  </si>
  <si>
    <t>34. Социален статус по групи</t>
  </si>
  <si>
    <t>36. Семейно положение</t>
  </si>
  <si>
    <t>37. Какъв приблизителният месечен доход на член от домакинството Ви?</t>
  </si>
  <si>
    <t>Начало</t>
  </si>
  <si>
    <t>Калкулатор за вариационен анализ на не повече от 5 променливи, които имат повече от 4 наблюдения</t>
  </si>
  <si>
    <t>Бокс-плот диаграми</t>
  </si>
  <si>
    <t>№</t>
  </si>
  <si>
    <t>X1</t>
  </si>
  <si>
    <t>X2</t>
  </si>
  <si>
    <t>X3</t>
  </si>
  <si>
    <t>X4</t>
  </si>
  <si>
    <t>X5</t>
  </si>
  <si>
    <t>limit</t>
  </si>
  <si>
    <t>min</t>
  </si>
  <si>
    <t>star</t>
  </si>
  <si>
    <t>n</t>
  </si>
  <si>
    <t>X min</t>
  </si>
  <si>
    <t>Xmax</t>
  </si>
  <si>
    <t>R</t>
  </si>
  <si>
    <t>`C</t>
  </si>
  <si>
    <t>S</t>
  </si>
  <si>
    <t>V</t>
  </si>
  <si>
    <t>As</t>
  </si>
  <si>
    <t>Ex</t>
  </si>
  <si>
    <t>Показатели за средно равнище</t>
  </si>
  <si>
    <r>
      <rPr>
        <b/>
        <sz val="11"/>
        <color theme="1"/>
        <rFont val="Calibri"/>
        <family val="2"/>
        <charset val="204"/>
        <scheme val="minor"/>
      </rPr>
      <t>Мода (Мо)</t>
    </r>
    <r>
      <rPr>
        <sz val="11"/>
        <color theme="1"/>
        <rFont val="Calibri"/>
        <family val="2"/>
        <scheme val="minor"/>
      </rPr>
      <t xml:space="preserve"> - числото, което се повтаря най-чного пъти;</t>
    </r>
  </si>
  <si>
    <t>max</t>
  </si>
  <si>
    <r>
      <rPr>
        <b/>
        <sz val="11"/>
        <color theme="1"/>
        <rFont val="Calibri"/>
        <family val="2"/>
        <charset val="204"/>
        <scheme val="minor"/>
      </rPr>
      <t>Медиана (Ме)</t>
    </r>
    <r>
      <rPr>
        <sz val="11"/>
        <color theme="1"/>
        <rFont val="Calibri"/>
        <family val="2"/>
        <scheme val="minor"/>
      </rPr>
      <t xml:space="preserve"> - стойността, което дели стийностите на две равни части;</t>
    </r>
  </si>
  <si>
    <r>
      <rPr>
        <b/>
        <sz val="11"/>
        <color theme="1"/>
        <rFont val="Calibri"/>
        <family val="2"/>
        <charset val="204"/>
        <scheme val="minor"/>
      </rPr>
      <t>Средна аритметична (</t>
    </r>
    <r>
      <rPr>
        <b/>
        <sz val="11"/>
        <color theme="1"/>
        <rFont val="Symbol"/>
        <family val="1"/>
        <charset val="2"/>
      </rPr>
      <t>`C</t>
    </r>
    <r>
      <rPr>
        <b/>
        <sz val="8.8000000000000007"/>
        <color theme="1"/>
        <rFont val="Calibri"/>
        <family val="2"/>
        <charset val="204"/>
      </rPr>
      <t xml:space="preserve"> ) </t>
    </r>
    <r>
      <rPr>
        <sz val="8.8000000000000007"/>
        <color theme="1"/>
        <rFont val="Calibri"/>
        <family val="2"/>
        <charset val="204"/>
      </rPr>
      <t>-</t>
    </r>
    <r>
      <rPr>
        <sz val="10"/>
        <color theme="1"/>
        <rFont val="Calibri"/>
        <family val="2"/>
        <charset val="204"/>
      </rPr>
      <t xml:space="preserve"> </t>
    </r>
    <r>
      <rPr>
        <sz val="11"/>
        <color theme="1"/>
        <rFont val="Calibri"/>
        <family val="2"/>
        <charset val="204"/>
      </rPr>
      <t>сумата на стойностите, разделена на техния брой.</t>
    </r>
  </si>
  <si>
    <t>Покзатели за разсейване</t>
  </si>
  <si>
    <r>
      <rPr>
        <b/>
        <sz val="11"/>
        <color theme="1"/>
        <rFont val="Calibri"/>
        <family val="2"/>
        <charset val="204"/>
        <scheme val="minor"/>
      </rPr>
      <t xml:space="preserve">Размах  ( R ) </t>
    </r>
    <r>
      <rPr>
        <sz val="11"/>
        <color theme="1"/>
        <rFont val="Calibri"/>
        <family val="2"/>
        <scheme val="minor"/>
      </rPr>
      <t>- разликата между най-голямата и най-малката стойност на Х;</t>
    </r>
  </si>
  <si>
    <r>
      <rPr>
        <b/>
        <sz val="11"/>
        <color theme="1"/>
        <rFont val="Calibri"/>
        <family val="2"/>
        <charset val="204"/>
        <scheme val="minor"/>
      </rPr>
      <t>Стандартно отклонение (S)</t>
    </r>
    <r>
      <rPr>
        <sz val="11"/>
        <color theme="1"/>
        <rFont val="Calibri"/>
        <family val="2"/>
        <scheme val="minor"/>
      </rPr>
      <t xml:space="preserve"> - описва степента на отклоненията от средната стойност;</t>
    </r>
  </si>
  <si>
    <r>
      <rPr>
        <b/>
        <sz val="11"/>
        <color theme="1"/>
        <rFont val="Calibri"/>
        <family val="2"/>
        <charset val="204"/>
        <scheme val="minor"/>
      </rPr>
      <t>Коефициент на вариация (V) -</t>
    </r>
    <r>
      <rPr>
        <sz val="11"/>
        <color theme="1"/>
        <rFont val="Calibri"/>
        <family val="2"/>
        <scheme val="minor"/>
      </rPr>
      <t xml:space="preserve"> описва степента на отклоненията от средната стойност в проценти от средната.</t>
    </r>
  </si>
  <si>
    <t>ако  V е по-малко от  10% - разсейването на стойностите е малко (извадката е силно еднородна);</t>
  </si>
  <si>
    <t>ако V  е между 10 и 30 % - разсейването е средно (извадката е приблизително еднородна);</t>
  </si>
  <si>
    <t>ако V е над 30 % - голямо разсейване (извадката е нееднородна).</t>
  </si>
  <si>
    <t>Показатели за форма на разпределението</t>
  </si>
  <si>
    <r>
      <rPr>
        <b/>
        <sz val="11"/>
        <color theme="1"/>
        <rFont val="Calibri"/>
        <family val="2"/>
        <charset val="204"/>
        <scheme val="minor"/>
      </rPr>
      <t>Коефициент на асиметрия (As)</t>
    </r>
    <r>
      <rPr>
        <sz val="11"/>
        <color theme="1"/>
        <rFont val="Calibri"/>
        <family val="2"/>
        <scheme val="minor"/>
      </rPr>
      <t xml:space="preserve"> - описва симетричността на разпределението;</t>
    </r>
  </si>
  <si>
    <t>Ако стойността му по данни от извадката е по-малка от критичната  (виж прил. 1) - разпределението е симетрично;</t>
  </si>
  <si>
    <t>Ако на бокс-плот диаграмите се появява звездичка - съответната променлива има силно отклоняваща се стойност.</t>
  </si>
  <si>
    <r>
      <rPr>
        <b/>
        <sz val="11"/>
        <color theme="1"/>
        <rFont val="Calibri"/>
        <family val="2"/>
        <charset val="204"/>
        <scheme val="minor"/>
      </rPr>
      <t xml:space="preserve">Коефициент на ексцес (Ех) </t>
    </r>
    <r>
      <rPr>
        <sz val="11"/>
        <color theme="1"/>
        <rFont val="Calibri"/>
        <family val="2"/>
        <scheme val="minor"/>
      </rPr>
      <t>- описва височината на върха на разпределението.</t>
    </r>
  </si>
  <si>
    <t>Ако стойността му по данни от извадката е по-малка от критичната  (виж прил. 1) - разпределението има нормален ексцес;</t>
  </si>
  <si>
    <t>Фиг. 3.4</t>
  </si>
  <si>
    <r>
      <rPr>
        <b/>
        <sz val="10"/>
        <color rgb="FF000000"/>
        <rFont val="Calibri"/>
        <family val="2"/>
        <charset val="204"/>
      </rPr>
      <t>Приложение 1.</t>
    </r>
    <r>
      <rPr>
        <sz val="10"/>
        <color rgb="FF000000"/>
        <rFont val="Calibri"/>
        <family val="2"/>
        <charset val="204"/>
      </rPr>
      <t xml:space="preserve"> Критични стойности на коефициентите на асиметрия (As) и ексцес (Ex) при равнище на значимост </t>
    </r>
    <r>
      <rPr>
        <sz val="10"/>
        <color rgb="FF000000"/>
        <rFont val="Symbol"/>
        <family val="1"/>
        <charset val="2"/>
      </rPr>
      <t>a</t>
    </r>
    <r>
      <rPr>
        <sz val="10"/>
        <color rgb="FF000000"/>
        <rFont val="Calibri"/>
        <family val="2"/>
        <charset val="204"/>
      </rPr>
      <t>=0,05</t>
    </r>
  </si>
  <si>
    <t>Обем на извадката (n)</t>
  </si>
  <si>
    <r>
      <t>As</t>
    </r>
    <r>
      <rPr>
        <b/>
        <vertAlign val="subscript"/>
        <sz val="9"/>
        <color theme="0"/>
        <rFont val="Calibri"/>
        <family val="2"/>
        <charset val="204"/>
      </rPr>
      <t>0,05</t>
    </r>
  </si>
  <si>
    <r>
      <t>Ex</t>
    </r>
    <r>
      <rPr>
        <b/>
        <vertAlign val="subscript"/>
        <sz val="9"/>
        <color theme="0"/>
        <rFont val="Calibri"/>
        <family val="2"/>
        <charset val="204"/>
      </rPr>
      <t>0,05</t>
    </r>
  </si>
  <si>
    <t>Данни</t>
  </si>
  <si>
    <t>Таблица 1</t>
  </si>
  <si>
    <t>Калкулатор за корелационен анализ между не повече от 5 променливи</t>
  </si>
  <si>
    <t>Приложение 6. Критични стойности на коефициента на обикновена линейна корелация на Пирсън (r)</t>
  </si>
  <si>
    <t>Степени на</t>
  </si>
  <si>
    <r>
      <t>Равнище на значимост (</t>
    </r>
    <r>
      <rPr>
        <b/>
        <sz val="10"/>
        <color theme="0"/>
        <rFont val="Symbol"/>
        <family val="1"/>
        <charset val="2"/>
      </rPr>
      <t>a</t>
    </r>
    <r>
      <rPr>
        <b/>
        <sz val="10"/>
        <color theme="0"/>
        <rFont val="Calibri"/>
        <family val="2"/>
        <charset val="204"/>
      </rPr>
      <t>)</t>
    </r>
  </si>
  <si>
    <t xml:space="preserve">Степени на свобода df=n-2 </t>
  </si>
  <si>
    <t>свобода</t>
  </si>
  <si>
    <t>df=п-2</t>
  </si>
  <si>
    <t>Показатели</t>
  </si>
  <si>
    <r>
      <rPr>
        <sz val="11"/>
        <rFont val="Calibri"/>
        <family val="2"/>
        <charset val="204"/>
        <scheme val="minor"/>
      </rPr>
      <t>Статистически значимите коефициенти на корелация при</t>
    </r>
    <r>
      <rPr>
        <sz val="11"/>
        <rFont val="Arial"/>
        <family val="2"/>
        <charset val="204"/>
      </rPr>
      <t xml:space="preserve"> </t>
    </r>
    <r>
      <rPr>
        <sz val="11"/>
        <rFont val="Symbol"/>
        <family val="1"/>
        <charset val="2"/>
      </rPr>
      <t>a</t>
    </r>
    <r>
      <rPr>
        <sz val="11"/>
        <rFont val="Arial"/>
        <family val="2"/>
        <charset val="204"/>
      </rPr>
      <t>=0,05 с</t>
    </r>
    <r>
      <rPr>
        <sz val="11"/>
        <rFont val="Calibri"/>
        <family val="2"/>
        <charset val="204"/>
        <scheme val="minor"/>
      </rPr>
      <t>а означени с *, а тези, при</t>
    </r>
    <r>
      <rPr>
        <sz val="11"/>
        <rFont val="Arial"/>
        <family val="2"/>
        <charset val="204"/>
      </rPr>
      <t xml:space="preserve"> </t>
    </r>
    <r>
      <rPr>
        <sz val="11"/>
        <rFont val="Symbol"/>
        <family val="1"/>
        <charset val="2"/>
      </rPr>
      <t>a</t>
    </r>
    <r>
      <rPr>
        <sz val="11"/>
        <rFont val="Arial"/>
        <family val="2"/>
        <charset val="204"/>
      </rPr>
      <t>=0,01 - с **</t>
    </r>
    <r>
      <rPr>
        <sz val="4.9000000000000004"/>
        <rFont val="Arial"/>
        <family val="2"/>
        <charset val="204"/>
      </rPr>
      <t>.</t>
    </r>
  </si>
  <si>
    <t>Интерпретация</t>
  </si>
  <si>
    <t>Сила (степен) на зависимостта</t>
  </si>
  <si>
    <t>Посока на зависимостта</t>
  </si>
  <si>
    <t>над 0,9</t>
  </si>
  <si>
    <t xml:space="preserve">Много силна  </t>
  </si>
  <si>
    <r>
      <rPr>
        <sz val="10"/>
        <color theme="1"/>
        <rFont val="Calibri"/>
        <family val="2"/>
        <charset val="204"/>
      </rPr>
      <t>•</t>
    </r>
    <r>
      <rPr>
        <sz val="8"/>
        <color theme="1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Ако коефициентът на корелация е положително число - зависимостта е възходяща;</t>
    </r>
  </si>
  <si>
    <t>от  0,7 до 0,9</t>
  </si>
  <si>
    <t>Силна зависимост</t>
  </si>
  <si>
    <t>от 0,5 до 0,7</t>
  </si>
  <si>
    <t>Значителна зависимост</t>
  </si>
  <si>
    <t>от 0,3 и 0,5</t>
  </si>
  <si>
    <t>Умерена зависимост</t>
  </si>
  <si>
    <r>
      <rPr>
        <sz val="10"/>
        <color theme="1"/>
        <rFont val="Calibri"/>
        <family val="2"/>
        <charset val="204"/>
      </rPr>
      <t>•</t>
    </r>
    <r>
      <rPr>
        <sz val="8"/>
        <color theme="1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Ако коефициентът на корелация е отрицателно число - зависимостта е низходяща;</t>
    </r>
  </si>
  <si>
    <t xml:space="preserve">До 0,3 </t>
  </si>
  <si>
    <t>Слаба зависимост</t>
  </si>
  <si>
    <t>Стъпка</t>
  </si>
  <si>
    <t>mean</t>
  </si>
  <si>
    <t>Абсолютна честота</t>
  </si>
  <si>
    <t>Крива  на нормалното разпределение</t>
  </si>
  <si>
    <t>s</t>
  </si>
  <si>
    <t>Фигура 1</t>
  </si>
  <si>
    <t>Таблица 2</t>
  </si>
  <si>
    <t>1. Въведете наименованието на променливите и стойностите в маркираните със синьо клетки на таблица 1.</t>
  </si>
  <si>
    <t>2. На фиг.1 се появят диаграмите на разсейване между всяка двойка променливи с изписан в тях коефициент на детерминация.</t>
  </si>
  <si>
    <t>3. В таблица 2 е представена корелационната матрица,</t>
  </si>
  <si>
    <t>4. Проверете статистически значими ли са коефициентите на корелация, като сравните стойностите в таблица 2 с критичните стойности от прил. 6.</t>
  </si>
  <si>
    <t>Изисквания за прилагане</t>
  </si>
  <si>
    <t>Калкулатор за сравняване на  две независими извадки с t-критерия на Стюдънт</t>
  </si>
  <si>
    <r>
      <t xml:space="preserve">1. Разпределението на стойностите в сравняваните групи трябва да е нормално. Ако стойностите на коефициентите на </t>
    </r>
    <r>
      <rPr>
        <b/>
        <sz val="10"/>
        <rFont val="Arial"/>
        <family val="2"/>
        <charset val="204"/>
      </rPr>
      <t>As</t>
    </r>
    <r>
      <rPr>
        <sz val="10"/>
        <rFont val="Arial"/>
        <family val="2"/>
        <charset val="204"/>
      </rPr>
      <t xml:space="preserve"> и </t>
    </r>
    <r>
      <rPr>
        <b/>
        <sz val="10"/>
        <rFont val="Arial"/>
        <family val="2"/>
        <charset val="204"/>
      </rPr>
      <t>Ех</t>
    </r>
    <r>
      <rPr>
        <sz val="10"/>
        <rFont val="Arial"/>
        <family val="2"/>
        <charset val="204"/>
      </rPr>
      <t xml:space="preserve"> са маркирани със *, това изискване е нарушено.</t>
    </r>
  </si>
  <si>
    <t>Показател</t>
  </si>
  <si>
    <t xml:space="preserve">2. Дисперсията на стойностите в сравняваните групи не трябва да се различава съществено. Условието се проверява с теста на Levene и съответстващото му равнище на значимост. </t>
  </si>
  <si>
    <t>Levene</t>
  </si>
  <si>
    <t>Sig.</t>
  </si>
  <si>
    <t>Група</t>
  </si>
  <si>
    <t>Наименование</t>
  </si>
  <si>
    <t>Група 1</t>
  </si>
  <si>
    <t>Група 2</t>
  </si>
  <si>
    <t>Таблица 5.2</t>
  </si>
  <si>
    <t>i</t>
  </si>
  <si>
    <t>Код</t>
  </si>
  <si>
    <t>Стойности</t>
  </si>
  <si>
    <r>
      <t xml:space="preserve">X </t>
    </r>
    <r>
      <rPr>
        <b/>
        <vertAlign val="subscript"/>
        <sz val="10"/>
        <color indexed="9"/>
        <rFont val="Arial"/>
        <family val="2"/>
        <charset val="204"/>
      </rPr>
      <t>min</t>
    </r>
  </si>
  <si>
    <r>
      <t xml:space="preserve">X </t>
    </r>
    <r>
      <rPr>
        <b/>
        <vertAlign val="subscript"/>
        <sz val="10"/>
        <color indexed="9"/>
        <rFont val="Arial"/>
        <family val="2"/>
        <charset val="204"/>
      </rPr>
      <t>max</t>
    </r>
  </si>
  <si>
    <t>gr1</t>
  </si>
  <si>
    <t>gr2</t>
  </si>
  <si>
    <t xml:space="preserve">Разлика </t>
  </si>
  <si>
    <t>Статистическа значимост</t>
  </si>
  <si>
    <t>d</t>
  </si>
  <si>
    <t>Фиг. 5.1. Разпределение на стойностите в двете групи</t>
  </si>
  <si>
    <t>Статистическа значимост на разликата</t>
  </si>
  <si>
    <r>
      <rPr>
        <b/>
        <sz val="11"/>
        <color indexed="8"/>
        <rFont val="Calibri"/>
        <family val="2"/>
        <charset val="204"/>
      </rPr>
      <t xml:space="preserve">Емпирична стойност </t>
    </r>
    <r>
      <rPr>
        <sz val="11"/>
        <color indexed="8"/>
        <rFont val="Calibri"/>
        <family val="2"/>
        <charset val="204"/>
      </rPr>
      <t>на t-критерия на Стюдънт за независими извадки (t);</t>
    </r>
  </si>
  <si>
    <t>\</t>
  </si>
  <si>
    <t>Приложение 4. Критични стойности на t-критерия на Стюдънт</t>
  </si>
  <si>
    <r>
      <t>Равнище на значимост (</t>
    </r>
    <r>
      <rPr>
        <sz val="10"/>
        <color theme="0"/>
        <rFont val="Symbol"/>
        <family val="1"/>
        <charset val="2"/>
      </rPr>
      <t>a</t>
    </r>
    <r>
      <rPr>
        <b/>
        <sz val="10"/>
        <color theme="0"/>
        <rFont val="Calibri"/>
        <family val="2"/>
        <charset val="204"/>
      </rPr>
      <t>)</t>
    </r>
  </si>
  <si>
    <t>df=n1+n2-2</t>
  </si>
  <si>
    <t>Фиг. 5.2. Сравнителен анализ на средните стойности на двете групи</t>
  </si>
  <si>
    <t>данни</t>
  </si>
  <si>
    <t>Калкулатор за сравняване на две зависими извадки с t-критерия на Стюдънт</t>
  </si>
  <si>
    <t>Изследване</t>
  </si>
  <si>
    <r>
      <t xml:space="preserve">X </t>
    </r>
    <r>
      <rPr>
        <b/>
        <vertAlign val="subscript"/>
        <sz val="9"/>
        <color indexed="9"/>
        <rFont val="Calibri"/>
        <family val="2"/>
        <charset val="204"/>
      </rPr>
      <t>min</t>
    </r>
  </si>
  <si>
    <r>
      <t xml:space="preserve">X </t>
    </r>
    <r>
      <rPr>
        <b/>
        <vertAlign val="subscript"/>
        <sz val="9"/>
        <color indexed="9"/>
        <rFont val="Calibri"/>
        <family val="2"/>
        <charset val="204"/>
      </rPr>
      <t>max</t>
    </r>
  </si>
  <si>
    <t>сума</t>
  </si>
  <si>
    <t>Статистическа значимост на разликите</t>
  </si>
  <si>
    <t>Фиг. 6.1. Разпределение на стойностите при двете изследвания</t>
  </si>
  <si>
    <t>t</t>
  </si>
  <si>
    <r>
      <rPr>
        <b/>
        <sz val="11"/>
        <color indexed="8"/>
        <rFont val="Calibri"/>
        <family val="2"/>
        <charset val="204"/>
      </rPr>
      <t xml:space="preserve">Емпирична стойност </t>
    </r>
    <r>
      <rPr>
        <sz val="11"/>
        <color indexed="8"/>
        <rFont val="Calibri"/>
        <family val="2"/>
        <charset val="204"/>
      </rPr>
      <t>на t-критерия на Стюдънт за зависими извадки (t);</t>
    </r>
  </si>
  <si>
    <t>Фиг. 6.2.  Сравнителен анализ на средните стойности при двете изследвания</t>
  </si>
  <si>
    <t xml:space="preserve">данни </t>
  </si>
  <si>
    <t>1. Въведете наименованието на показателя в клетката В6 и стойностите в маркираните със светло синьо клетки на  таблица 1;</t>
  </si>
  <si>
    <t xml:space="preserve">2. Разгледайте бокс-плот диаграмите, представени на фиг. 1, за да установите има ли отклоняващи се стойности; </t>
  </si>
  <si>
    <t>3. По резултатите от вариационния анализ, представен в таблица 2 преценете нормално ли е разпределението на стойностите;</t>
  </si>
  <si>
    <t>4. В таблица 3 е проверена статистическата значимост на прираста на резултатите.</t>
  </si>
  <si>
    <t>ако Sig&gt;0,05 - разликата е несъществена;</t>
  </si>
  <si>
    <r>
      <t>ако Sig.&lt;0,05</t>
    </r>
    <r>
      <rPr>
        <sz val="11"/>
        <color indexed="8"/>
        <rFont val="Calibri"/>
        <family val="2"/>
        <charset val="204"/>
      </rPr>
      <t xml:space="preserve"> - разликата е статистически значимa.</t>
    </r>
  </si>
  <si>
    <t>sig.</t>
  </si>
  <si>
    <t>Равнище на значимост (Sig):</t>
  </si>
  <si>
    <t>Извадка 1</t>
  </si>
  <si>
    <t>Извадка 2</t>
  </si>
  <si>
    <t>Характеристика на разпределението на променливи величини</t>
  </si>
  <si>
    <t>Вариационен анализ</t>
  </si>
  <si>
    <t>Зависимости</t>
  </si>
  <si>
    <t>Обикновена линейна корелация на Пирсън</t>
  </si>
  <si>
    <t xml:space="preserve">За да отработите дадена част от учебното съдържание, като решите задачата от изпитния проект: </t>
  </si>
  <si>
    <t>Проверка на хипотези при независими извадки</t>
  </si>
  <si>
    <t>t-критерий на Стюдънт за независими извадки</t>
  </si>
  <si>
    <r>
      <rPr>
        <sz val="11"/>
        <color rgb="FF000099"/>
        <rFont val="Calibri"/>
        <family val="2"/>
        <charset val="204"/>
      </rPr>
      <t>•</t>
    </r>
    <r>
      <rPr>
        <sz val="11"/>
        <color rgb="FF000099"/>
        <rFont val="Calibri"/>
        <family val="2"/>
        <charset val="204"/>
        <scheme val="minor"/>
      </rPr>
      <t xml:space="preserve"> Запознайте се с теоретичния материал от електронния учебник;</t>
    </r>
  </si>
  <si>
    <r>
      <rPr>
        <sz val="11"/>
        <color rgb="FF000099"/>
        <rFont val="Calibri"/>
        <family val="2"/>
        <charset val="204"/>
      </rPr>
      <t>•</t>
    </r>
    <r>
      <rPr>
        <sz val="11"/>
        <color rgb="FF000099"/>
        <rFont val="Calibri"/>
        <family val="2"/>
        <charset val="204"/>
        <scheme val="minor"/>
      </rPr>
      <t xml:space="preserve"> Разгледайте инструкциите за ползване на съответния калкулатор;</t>
    </r>
  </si>
  <si>
    <r>
      <rPr>
        <sz val="11"/>
        <color rgb="FF000099"/>
        <rFont val="Calibri"/>
        <family val="2"/>
        <charset val="204"/>
      </rPr>
      <t>•</t>
    </r>
    <r>
      <rPr>
        <sz val="11"/>
        <color rgb="FF000099"/>
        <rFont val="Calibri"/>
        <family val="2"/>
        <charset val="204"/>
        <scheme val="minor"/>
      </rPr>
      <t xml:space="preserve"> Копирайте данните от  страницата, на която се намират;</t>
    </r>
  </si>
  <si>
    <t>Проверка на хипотези при зависими извадки</t>
  </si>
  <si>
    <r>
      <rPr>
        <sz val="11"/>
        <color rgb="FF000099"/>
        <rFont val="Calibri"/>
        <family val="2"/>
        <charset val="204"/>
      </rPr>
      <t>•</t>
    </r>
    <r>
      <rPr>
        <sz val="11"/>
        <color rgb="FF000099"/>
        <rFont val="Calibri"/>
        <family val="2"/>
        <charset val="204"/>
        <scheme val="minor"/>
      </rPr>
      <t xml:space="preserve"> Поставете ги (</t>
    </r>
    <r>
      <rPr>
        <b/>
        <sz val="11"/>
        <color rgb="FF000099"/>
        <rFont val="Calibri"/>
        <family val="2"/>
        <charset val="204"/>
        <scheme val="minor"/>
      </rPr>
      <t>Paste Special&gt;Values</t>
    </r>
    <r>
      <rPr>
        <sz val="11"/>
        <color rgb="FF000099"/>
        <rFont val="Calibri"/>
        <family val="2"/>
        <charset val="204"/>
        <scheme val="minor"/>
      </rPr>
      <t>) в предвидените за целта клетки на съответния калкулатор.</t>
    </r>
  </si>
  <si>
    <t>t-критерий на Стюдънт за зависими извадки</t>
  </si>
  <si>
    <t>Страниците са паролно защитени - можете да вмъквате или изтривате съдържание САМО в указаните в съответния калкулатор клетки.</t>
  </si>
  <si>
    <r>
      <t xml:space="preserve">Ако вмъквате съдържание от източници, извън настоящия файл - ползвайте </t>
    </r>
    <r>
      <rPr>
        <b/>
        <sz val="11"/>
        <color rgb="FF000099"/>
        <rFont val="Calibri"/>
        <family val="2"/>
        <charset val="204"/>
        <scheme val="minor"/>
      </rPr>
      <t>Paste&gt;Special&gt;Values.</t>
    </r>
  </si>
  <si>
    <r>
      <t xml:space="preserve">Ако вмъквате съдържание от даден калкулатор, в друга Excel страница (файл) - ползвайте </t>
    </r>
    <r>
      <rPr>
        <b/>
        <sz val="11"/>
        <color rgb="FF000099"/>
        <rFont val="Calibri"/>
        <family val="2"/>
        <charset val="204"/>
        <scheme val="minor"/>
      </rPr>
      <t>Paste&gt;Special&gt;Values.</t>
    </r>
  </si>
  <si>
    <t>Настоящото приложение е разработено, за да улесни подготовката на студентите от ОКС "Магистър", които изучават учебната дисциплина Статистически методи в спорта.</t>
  </si>
  <si>
    <t>Файлът съдържа  4 страници, наречени калкулатори, на които е заложено автоматично изпълнение на статистическите  анализи, изучавани в учебната дисциплина, както и данните, които се ползват в процеса на обучение.</t>
  </si>
  <si>
    <t>Обикновена линейна корелация на пирсън</t>
  </si>
  <si>
    <t>1. Въведете наименованието на променливите в маркираните с тъмно синьо клетки на таблица 1;</t>
  </si>
  <si>
    <t>2. Въведете стойностите в маркираните със светлосиньо клетки на таблица 1;</t>
  </si>
  <si>
    <t>В таблица 2 се появява вариационен анализ на резултатите. Ако коефициентите на As  и Ex са обозначени със звездичка - стойността е по-висока от критичната.</t>
  </si>
  <si>
    <t>Таблица 2 Вариационен анализ</t>
  </si>
  <si>
    <t>Таблица 3. Статистическа значимост на разликата</t>
  </si>
  <si>
    <t>df=n-1</t>
  </si>
  <si>
    <t>1. Въведете имената на показателя и групите в таблица 1;</t>
  </si>
  <si>
    <t>2. В колона "Код" на таблица 2 въведете с кодове 1 и 2 приннадлежността към съответната група;</t>
  </si>
  <si>
    <t>3. В колона "Стойности" на таблица 2 въведете резултатите на изследваните от съответната група;</t>
  </si>
  <si>
    <t>4. Запознайте се с вариационния анализ, представен в таблица 3 и прилежащата и бокс-плот диаграма, за да установите нормално ли  е разпределението на стойностите;</t>
  </si>
  <si>
    <t>5. В таблица 4 е проверена статистическата значимост на разликите между двете групи.</t>
  </si>
  <si>
    <t>Таблица 3. Вариационен анализ на резултатите в групите (извадките)</t>
  </si>
  <si>
    <t>Таблица 4. Статистическа значимост на разликите между групите (извадките)</t>
  </si>
  <si>
    <t xml:space="preserve">t </t>
  </si>
  <si>
    <t>n1</t>
  </si>
  <si>
    <t>Mean1</t>
  </si>
  <si>
    <t>SD1</t>
  </si>
  <si>
    <t>n2</t>
  </si>
  <si>
    <t>Mean2</t>
  </si>
  <si>
    <t>SD2</t>
  </si>
  <si>
    <r>
      <t>Mean</t>
    </r>
    <r>
      <rPr>
        <b/>
        <vertAlign val="subscript"/>
        <sz val="11"/>
        <color theme="0"/>
        <rFont val="Times New Roman"/>
        <family val="1"/>
        <charset val="204"/>
      </rPr>
      <t>1</t>
    </r>
  </si>
  <si>
    <r>
      <t>SD</t>
    </r>
    <r>
      <rPr>
        <b/>
        <vertAlign val="subscript"/>
        <sz val="11"/>
        <color theme="0"/>
        <rFont val="Times New Roman"/>
        <family val="1"/>
        <charset val="204"/>
      </rPr>
      <t>1</t>
    </r>
  </si>
  <si>
    <r>
      <t xml:space="preserve">Mean </t>
    </r>
    <r>
      <rPr>
        <b/>
        <vertAlign val="subscript"/>
        <sz val="11"/>
        <color theme="0"/>
        <rFont val="Times New Roman"/>
        <family val="1"/>
        <charset val="204"/>
      </rPr>
      <t>2</t>
    </r>
  </si>
  <si>
    <r>
      <t>SD</t>
    </r>
    <r>
      <rPr>
        <b/>
        <vertAlign val="subscript"/>
        <sz val="11"/>
        <color theme="0"/>
        <rFont val="Times New Roman"/>
        <family val="1"/>
        <charset val="204"/>
      </rPr>
      <t>2</t>
    </r>
  </si>
  <si>
    <t xml:space="preserve">http://gtu.ge/Agro-Lib/Howle.pdf </t>
  </si>
  <si>
    <t>Литература</t>
  </si>
  <si>
    <t>Статистически методи в спортната психология</t>
  </si>
  <si>
    <t>https://www.researchgate.net/profile/Zornitza_Ganeva2/publication/305108771_Da_preotkriem_statistikata_s_IBM_SPSS_Statistics/links/5781fc4e08ae5f36 7d3a1044/Da-preotkriem-statistikata-s-IBM-SPSS-Statistics.pdf?origin=publication_detail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</si>
</sst>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"/>
  </numFmts>
  <fonts count="10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color rgb="FF002060"/>
      <name val="Calibri"/>
      <family val="2"/>
      <charset val="204"/>
      <scheme val="minor"/>
    </font>
    <font>
      <sz val="10"/>
      <color theme="0"/>
      <name val="Arial"/>
      <family val="2"/>
    </font>
    <font>
      <b/>
      <sz val="11"/>
      <color theme="0"/>
      <name val="Symbol"/>
      <family val="1"/>
      <charset val="2"/>
    </font>
    <font>
      <b/>
      <sz val="11"/>
      <color theme="1"/>
      <name val="Symbol"/>
      <family val="1"/>
      <charset val="2"/>
    </font>
    <font>
      <b/>
      <sz val="8.8000000000000007"/>
      <color theme="1"/>
      <name val="Calibri"/>
      <family val="2"/>
      <charset val="204"/>
    </font>
    <font>
      <sz val="8.8000000000000007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0000"/>
      <name val="Symbol"/>
      <family val="1"/>
      <charset val="2"/>
    </font>
    <font>
      <b/>
      <sz val="9"/>
      <color theme="0"/>
      <name val="Calibri"/>
      <family val="2"/>
      <charset val="204"/>
    </font>
    <font>
      <b/>
      <vertAlign val="subscript"/>
      <sz val="9"/>
      <color theme="0"/>
      <name val="Calibri"/>
      <family val="2"/>
      <charset val="204"/>
    </font>
    <font>
      <b/>
      <sz val="9"/>
      <color theme="0"/>
      <name val="Arial"/>
      <family val="2"/>
      <charset val="204"/>
    </font>
    <font>
      <sz val="9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name val="Arial"/>
      <family val="2"/>
      <charset val="204"/>
    </font>
    <font>
      <sz val="10"/>
      <color theme="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theme="0"/>
      <name val="Calibri"/>
      <family val="2"/>
      <charset val="204"/>
    </font>
    <font>
      <b/>
      <sz val="10"/>
      <color theme="0"/>
      <name val="Symbol"/>
      <family val="1"/>
      <charset val="2"/>
    </font>
    <font>
      <sz val="9"/>
      <name val="Calibri"/>
      <family val="2"/>
      <charset val="204"/>
    </font>
    <font>
      <sz val="9"/>
      <color theme="0"/>
      <name val="Calibri"/>
      <family val="2"/>
      <charset val="204"/>
    </font>
    <font>
      <b/>
      <sz val="10"/>
      <color indexed="9"/>
      <name val="Arial"/>
      <family val="2"/>
      <charset val="204"/>
    </font>
    <font>
      <b/>
      <sz val="12"/>
      <color indexed="9"/>
      <name val="Arial"/>
      <family val="2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Symbol"/>
      <family val="1"/>
      <charset val="2"/>
    </font>
    <font>
      <sz val="4.9000000000000004"/>
      <name val="Arial"/>
      <family val="2"/>
      <charset val="204"/>
    </font>
    <font>
      <sz val="10"/>
      <color rgb="FF000099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0"/>
      <name val="Verdana"/>
      <family val="2"/>
      <charset val="204"/>
    </font>
    <font>
      <sz val="10"/>
      <color rgb="FFFF0000"/>
      <name val="Verdana"/>
      <family val="2"/>
      <charset val="204"/>
    </font>
    <font>
      <sz val="10"/>
      <name val="Verdana"/>
      <family val="2"/>
      <charset val="204"/>
    </font>
    <font>
      <b/>
      <sz val="10"/>
      <color theme="0"/>
      <name val="Arial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8"/>
      <color theme="0"/>
      <name val="Arial"/>
      <family val="2"/>
      <charset val="204"/>
    </font>
    <font>
      <sz val="10"/>
      <color theme="0"/>
      <name val="Calibri"/>
      <family val="2"/>
      <charset val="204"/>
      <scheme val="minor"/>
    </font>
    <font>
      <b/>
      <sz val="8"/>
      <name val="Arial"/>
      <family val="2"/>
      <charset val="204"/>
    </font>
    <font>
      <b/>
      <sz val="10"/>
      <color rgb="FF000099"/>
      <name val="Calibri"/>
      <family val="2"/>
      <charset val="204"/>
      <scheme val="minor"/>
    </font>
    <font>
      <b/>
      <sz val="10"/>
      <color rgb="FF000099"/>
      <name val="Arial"/>
      <family val="2"/>
      <charset val="204"/>
    </font>
    <font>
      <b/>
      <sz val="10"/>
      <color theme="0"/>
      <name val="Calibri"/>
      <family val="2"/>
      <charset val="204"/>
      <scheme val="minor"/>
    </font>
    <font>
      <b/>
      <vertAlign val="subscript"/>
      <sz val="10"/>
      <color indexed="9"/>
      <name val="Arial"/>
      <family val="2"/>
      <charset val="204"/>
    </font>
    <font>
      <sz val="10"/>
      <color theme="0"/>
      <name val="Symbol"/>
      <family val="1"/>
      <charset val="2"/>
    </font>
    <font>
      <b/>
      <sz val="10"/>
      <color theme="1"/>
      <name val="Calibri"/>
      <family val="2"/>
      <charset val="204"/>
      <scheme val="minor"/>
    </font>
    <font>
      <sz val="8"/>
      <color theme="0"/>
      <name val="Arial"/>
      <family val="2"/>
      <charset val="204"/>
    </font>
    <font>
      <sz val="10"/>
      <color rgb="FFFF0000"/>
      <name val="Arial"/>
      <family val="2"/>
    </font>
    <font>
      <sz val="10"/>
      <color rgb="FF000099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10"/>
      <color indexed="10"/>
      <name val="Verdana"/>
      <family val="2"/>
      <charset val="204"/>
    </font>
    <font>
      <sz val="10"/>
      <color indexed="10"/>
      <name val="Arial"/>
      <family val="2"/>
      <charset val="204"/>
    </font>
    <font>
      <sz val="10"/>
      <color indexed="9"/>
      <name val="Verdana"/>
      <family val="2"/>
      <charset val="204"/>
    </font>
    <font>
      <b/>
      <sz val="10"/>
      <name val="Verdana"/>
      <family val="2"/>
      <charset val="204"/>
    </font>
    <font>
      <b/>
      <sz val="8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indexed="9"/>
      <name val="Calibri"/>
      <family val="2"/>
      <charset val="204"/>
      <scheme val="minor"/>
    </font>
    <font>
      <b/>
      <sz val="9"/>
      <color theme="0"/>
      <name val="Calibri"/>
      <family val="2"/>
      <charset val="204"/>
      <scheme val="minor"/>
    </font>
    <font>
      <sz val="9"/>
      <color theme="0"/>
      <name val="Calibri"/>
      <family val="2"/>
      <charset val="204"/>
      <scheme val="minor"/>
    </font>
    <font>
      <sz val="10"/>
      <color indexed="9"/>
      <name val="Calibri"/>
      <family val="2"/>
      <charset val="204"/>
      <scheme val="minor"/>
    </font>
    <font>
      <sz val="8"/>
      <color theme="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8"/>
      <name val="Verdana"/>
      <family val="2"/>
      <charset val="204"/>
    </font>
    <font>
      <sz val="8"/>
      <name val="Verdana"/>
      <family val="2"/>
      <charset val="204"/>
    </font>
    <font>
      <sz val="8"/>
      <color theme="0"/>
      <name val="Verdana"/>
      <family val="2"/>
      <charset val="204"/>
    </font>
    <font>
      <b/>
      <sz val="9"/>
      <color indexed="9"/>
      <name val="Arial"/>
      <family val="2"/>
      <charset val="204"/>
    </font>
    <font>
      <b/>
      <vertAlign val="subscript"/>
      <sz val="9"/>
      <color indexed="9"/>
      <name val="Calibri"/>
      <family val="2"/>
      <charset val="204"/>
    </font>
    <font>
      <sz val="9"/>
      <color theme="0"/>
      <name val="Symbol"/>
      <family val="1"/>
      <charset val="2"/>
    </font>
    <font>
      <sz val="8"/>
      <color rgb="FF000099"/>
      <name val="Verdana"/>
      <family val="2"/>
      <charset val="204"/>
    </font>
    <font>
      <sz val="8"/>
      <color rgb="FFFF0000"/>
      <name val="Verdana"/>
      <family val="2"/>
      <charset val="204"/>
    </font>
    <font>
      <sz val="10"/>
      <color indexed="8"/>
      <name val="Verdana"/>
      <family val="2"/>
      <charset val="204"/>
    </font>
    <font>
      <sz val="11"/>
      <color rgb="FF000099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b/>
      <sz val="16"/>
      <color rgb="FF000099"/>
      <name val="Calibri"/>
      <family val="2"/>
      <charset val="204"/>
      <scheme val="minor"/>
    </font>
    <font>
      <sz val="12"/>
      <color rgb="FF222222"/>
      <name val="Arial"/>
      <family val="2"/>
      <charset val="204"/>
    </font>
    <font>
      <u/>
      <sz val="11"/>
      <color rgb="FF000099"/>
      <name val="Calibri"/>
      <family val="2"/>
      <charset val="204"/>
      <scheme val="minor"/>
    </font>
    <font>
      <sz val="11"/>
      <color rgb="FF000099"/>
      <name val="Calibri"/>
      <family val="2"/>
      <charset val="204"/>
    </font>
    <font>
      <b/>
      <sz val="11"/>
      <color rgb="FF000099"/>
      <name val="Calibri"/>
      <family val="2"/>
      <charset val="204"/>
      <scheme val="minor"/>
    </font>
    <font>
      <b/>
      <vertAlign val="subscript"/>
      <sz val="11"/>
      <color theme="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8168889431442"/>
        <bgColor indexed="31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3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000099"/>
      </left>
      <right style="thin">
        <color rgb="FF000099"/>
      </right>
      <top style="thin">
        <color rgb="FF000099"/>
      </top>
      <bottom style="thin">
        <color rgb="FF000099"/>
      </bottom>
      <diagonal/>
    </border>
    <border>
      <left style="thin">
        <color rgb="FF000099"/>
      </left>
      <right style="thin">
        <color rgb="FF000099"/>
      </right>
      <top/>
      <bottom style="thin">
        <color rgb="FF000099"/>
      </bottom>
      <diagonal/>
    </border>
    <border>
      <left style="thin">
        <color rgb="FF000099"/>
      </left>
      <right/>
      <top style="thin">
        <color rgb="FF000099"/>
      </top>
      <bottom style="thin">
        <color rgb="FF000099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rgb="FF000099"/>
      </bottom>
      <diagonal/>
    </border>
    <border>
      <left style="thin">
        <color theme="0"/>
      </left>
      <right/>
      <top style="thin">
        <color theme="0"/>
      </top>
      <bottom style="thin">
        <color rgb="FF000099"/>
      </bottom>
      <diagonal/>
    </border>
    <border>
      <left/>
      <right style="thin">
        <color theme="0"/>
      </right>
      <top style="thin">
        <color theme="0"/>
      </top>
      <bottom style="thin">
        <color rgb="FF000099"/>
      </bottom>
      <diagonal/>
    </border>
    <border>
      <left/>
      <right style="thin">
        <color rgb="FF000099"/>
      </right>
      <top style="thin">
        <color rgb="FF000099"/>
      </top>
      <bottom style="thin">
        <color rgb="FF000099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  <xf numFmtId="0" fontId="26" fillId="0" borderId="0"/>
    <xf numFmtId="0" fontId="49" fillId="0" borderId="0"/>
  </cellStyleXfs>
  <cellXfs count="339">
    <xf numFmtId="0" fontId="0" fillId="0" borderId="0" xfId="0"/>
    <xf numFmtId="0" fontId="8" fillId="2" borderId="0" xfId="2" applyFont="1" applyFill="1"/>
    <xf numFmtId="0" fontId="9" fillId="2" borderId="0" xfId="3" applyFill="1"/>
    <xf numFmtId="0" fontId="1" fillId="2" borderId="0" xfId="2" applyFill="1"/>
    <xf numFmtId="0" fontId="10" fillId="2" borderId="0" xfId="2" applyFont="1" applyFill="1" applyAlignment="1">
      <alignment horizontal="center" vertical="center" wrapText="1"/>
    </xf>
    <xf numFmtId="0" fontId="1" fillId="2" borderId="0" xfId="2" applyFill="1" applyBorder="1"/>
    <xf numFmtId="0" fontId="5" fillId="2" borderId="0" xfId="2" applyFont="1" applyFill="1" applyBorder="1"/>
    <xf numFmtId="0" fontId="3" fillId="2" borderId="0" xfId="2" applyFont="1" applyFill="1" applyBorder="1"/>
    <xf numFmtId="0" fontId="4" fillId="2" borderId="0" xfId="2" applyFont="1" applyFill="1"/>
    <xf numFmtId="0" fontId="2" fillId="3" borderId="1" xfId="2" applyFont="1" applyFill="1" applyBorder="1" applyAlignment="1">
      <alignment horizontal="center"/>
    </xf>
    <xf numFmtId="0" fontId="2" fillId="3" borderId="1" xfId="2" applyFont="1" applyFill="1" applyBorder="1" applyAlignment="1" applyProtection="1">
      <alignment horizontal="center"/>
      <protection locked="0"/>
    </xf>
    <xf numFmtId="0" fontId="1" fillId="0" borderId="0" xfId="2"/>
    <xf numFmtId="0" fontId="11" fillId="4" borderId="1" xfId="2" applyFont="1" applyFill="1" applyBorder="1" applyAlignment="1">
      <alignment horizontal="center"/>
    </xf>
    <xf numFmtId="0" fontId="1" fillId="5" borderId="1" xfId="2" applyFill="1" applyBorder="1" applyProtection="1">
      <protection locked="0"/>
    </xf>
    <xf numFmtId="0" fontId="5" fillId="3" borderId="0" xfId="2" applyFont="1" applyFill="1" applyAlignment="1">
      <alignment horizontal="center" wrapText="1"/>
    </xf>
    <xf numFmtId="0" fontId="12" fillId="2" borderId="0" xfId="2" applyFont="1" applyFill="1"/>
    <xf numFmtId="0" fontId="1" fillId="2" borderId="0" xfId="2" applyFill="1" applyAlignment="1">
      <alignment horizontal="center" wrapText="1"/>
    </xf>
    <xf numFmtId="0" fontId="13" fillId="2" borderId="0" xfId="2" applyFont="1" applyFill="1" applyBorder="1"/>
    <xf numFmtId="0" fontId="1" fillId="2" borderId="0" xfId="2" applyFill="1" applyAlignment="1">
      <alignment horizontal="center"/>
    </xf>
    <xf numFmtId="0" fontId="1" fillId="2" borderId="0" xfId="2" applyFill="1" applyBorder="1" applyAlignment="1">
      <alignment horizontal="center"/>
    </xf>
    <xf numFmtId="0" fontId="11" fillId="4" borderId="1" xfId="2" applyFont="1" applyFill="1" applyBorder="1" applyAlignment="1">
      <alignment horizontal="center" vertical="center"/>
    </xf>
    <xf numFmtId="0" fontId="1" fillId="5" borderId="1" xfId="2" applyFill="1" applyBorder="1" applyAlignment="1" applyProtection="1">
      <alignment vertical="center"/>
      <protection locked="0"/>
    </xf>
    <xf numFmtId="0" fontId="1" fillId="2" borderId="0" xfId="2" applyFill="1" applyAlignment="1">
      <alignment vertical="center"/>
    </xf>
    <xf numFmtId="0" fontId="8" fillId="0" borderId="0" xfId="2" applyFont="1" applyAlignment="1">
      <alignment vertical="center"/>
    </xf>
    <xf numFmtId="0" fontId="2" fillId="3" borderId="1" xfId="2" applyFont="1" applyFill="1" applyBorder="1" applyAlignment="1" applyProtection="1">
      <alignment horizontal="center" vertical="center"/>
      <protection locked="0"/>
    </xf>
    <xf numFmtId="0" fontId="14" fillId="3" borderId="1" xfId="2" applyFont="1" applyFill="1" applyBorder="1" applyAlignment="1" applyProtection="1">
      <alignment horizontal="center" vertical="center"/>
      <protection locked="0"/>
    </xf>
    <xf numFmtId="0" fontId="1" fillId="2" borderId="0" xfId="2" applyFill="1" applyBorder="1" applyAlignment="1">
      <alignment horizontal="center" vertical="center"/>
    </xf>
    <xf numFmtId="0" fontId="1" fillId="2" borderId="0" xfId="2" applyFill="1" applyAlignment="1">
      <alignment horizontal="center" vertical="center"/>
    </xf>
    <xf numFmtId="0" fontId="12" fillId="2" borderId="0" xfId="2" applyFont="1" applyFill="1" applyAlignment="1">
      <alignment vertical="center"/>
    </xf>
    <xf numFmtId="0" fontId="5" fillId="2" borderId="0" xfId="2" applyFont="1" applyFill="1" applyBorder="1" applyAlignment="1">
      <alignment vertical="center"/>
    </xf>
    <xf numFmtId="0" fontId="3" fillId="2" borderId="0" xfId="2" applyFont="1" applyFill="1" applyBorder="1" applyAlignment="1">
      <alignment vertical="center"/>
    </xf>
    <xf numFmtId="0" fontId="13" fillId="2" borderId="0" xfId="2" applyFont="1" applyFill="1" applyBorder="1" applyAlignment="1">
      <alignment vertical="center"/>
    </xf>
    <xf numFmtId="0" fontId="1" fillId="0" borderId="0" xfId="2" applyAlignment="1">
      <alignment vertical="center"/>
    </xf>
    <xf numFmtId="0" fontId="2" fillId="3" borderId="1" xfId="2" applyFont="1" applyFill="1" applyBorder="1" applyAlignment="1" applyProtection="1">
      <alignment horizontal="center" vertical="center" wrapText="1"/>
      <protection locked="0"/>
    </xf>
    <xf numFmtId="0" fontId="8" fillId="0" borderId="2" xfId="2" applyFont="1" applyBorder="1" applyAlignment="1">
      <alignment horizontal="center" vertical="center"/>
    </xf>
    <xf numFmtId="2" fontId="8" fillId="0" borderId="2" xfId="2" applyNumberFormat="1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1" fillId="2" borderId="0" xfId="2" applyFill="1" applyBorder="1" applyAlignment="1">
      <alignment vertical="center"/>
    </xf>
    <xf numFmtId="0" fontId="8" fillId="0" borderId="2" xfId="2" applyFont="1" applyBorder="1" applyAlignment="1">
      <alignment horizontal="center"/>
    </xf>
    <xf numFmtId="2" fontId="8" fillId="0" borderId="2" xfId="2" applyNumberFormat="1" applyFont="1" applyBorder="1" applyAlignment="1">
      <alignment horizontal="center"/>
    </xf>
    <xf numFmtId="0" fontId="8" fillId="0" borderId="3" xfId="2" applyFont="1" applyBorder="1" applyAlignment="1">
      <alignment horizontal="center"/>
    </xf>
    <xf numFmtId="0" fontId="8" fillId="0" borderId="4" xfId="2" applyFont="1" applyBorder="1" applyAlignment="1">
      <alignment horizontal="center"/>
    </xf>
    <xf numFmtId="0" fontId="2" fillId="3" borderId="0" xfId="2" applyFont="1" applyFill="1" applyAlignment="1">
      <alignment horizontal="center" wrapText="1"/>
    </xf>
    <xf numFmtId="0" fontId="1" fillId="2" borderId="0" xfId="2" applyFill="1" applyAlignment="1">
      <alignment horizontal="left" wrapText="1"/>
    </xf>
    <xf numFmtId="0" fontId="1" fillId="2" borderId="0" xfId="2" applyFill="1" applyAlignment="1">
      <alignment wrapText="1"/>
    </xf>
    <xf numFmtId="0" fontId="1" fillId="2" borderId="0" xfId="2" applyFill="1" applyAlignment="1">
      <alignment horizontal="left" wrapText="1"/>
    </xf>
    <xf numFmtId="0" fontId="19" fillId="0" borderId="0" xfId="2" applyFont="1" applyAlignment="1">
      <alignment horizontal="center" vertical="center" wrapText="1"/>
    </xf>
    <xf numFmtId="0" fontId="19" fillId="0" borderId="0" xfId="2" applyFont="1" applyBorder="1" applyAlignment="1">
      <alignment horizontal="center" vertical="center" wrapText="1"/>
    </xf>
    <xf numFmtId="0" fontId="22" fillId="3" borderId="1" xfId="2" applyFont="1" applyFill="1" applyBorder="1" applyAlignment="1">
      <alignment horizontal="center" vertical="center" wrapText="1"/>
    </xf>
    <xf numFmtId="0" fontId="24" fillId="3" borderId="1" xfId="2" applyFont="1" applyFill="1" applyBorder="1" applyAlignment="1">
      <alignment horizontal="center" vertical="center" wrapText="1"/>
    </xf>
    <xf numFmtId="0" fontId="25" fillId="0" borderId="5" xfId="2" applyFont="1" applyBorder="1" applyAlignment="1">
      <alignment horizontal="center" vertical="center"/>
    </xf>
    <xf numFmtId="0" fontId="25" fillId="0" borderId="6" xfId="2" applyFont="1" applyBorder="1" applyAlignment="1">
      <alignment horizontal="center" vertical="center"/>
    </xf>
    <xf numFmtId="0" fontId="25" fillId="0" borderId="7" xfId="2" applyFont="1" applyBorder="1" applyAlignment="1">
      <alignment horizontal="center" vertical="center"/>
    </xf>
    <xf numFmtId="0" fontId="25" fillId="0" borderId="4" xfId="2" applyFont="1" applyBorder="1" applyAlignment="1">
      <alignment horizontal="center" vertical="center"/>
    </xf>
    <xf numFmtId="0" fontId="25" fillId="6" borderId="7" xfId="2" applyFont="1" applyFill="1" applyBorder="1" applyAlignment="1">
      <alignment horizontal="center" vertical="center"/>
    </xf>
    <xf numFmtId="0" fontId="25" fillId="6" borderId="4" xfId="2" applyFont="1" applyFill="1" applyBorder="1" applyAlignment="1">
      <alignment horizontal="center" vertical="center"/>
    </xf>
    <xf numFmtId="0" fontId="7" fillId="2" borderId="0" xfId="1" applyFill="1"/>
    <xf numFmtId="0" fontId="26" fillId="7" borderId="0" xfId="4" applyFill="1"/>
    <xf numFmtId="0" fontId="26" fillId="2" borderId="0" xfId="4" applyFill="1"/>
    <xf numFmtId="0" fontId="27" fillId="7" borderId="0" xfId="4" applyFont="1" applyFill="1" applyBorder="1"/>
    <xf numFmtId="0" fontId="28" fillId="2" borderId="8" xfId="4" applyFont="1" applyFill="1" applyBorder="1" applyAlignment="1">
      <alignment horizontal="center" vertical="center"/>
    </xf>
    <xf numFmtId="0" fontId="28" fillId="2" borderId="0" xfId="4" applyFont="1" applyFill="1" applyBorder="1" applyAlignment="1">
      <alignment horizontal="center" vertical="center"/>
    </xf>
    <xf numFmtId="0" fontId="29" fillId="2" borderId="0" xfId="4" applyFont="1" applyFill="1" applyBorder="1"/>
    <xf numFmtId="0" fontId="30" fillId="2" borderId="0" xfId="4" applyFont="1" applyFill="1" applyBorder="1"/>
    <xf numFmtId="0" fontId="29" fillId="2" borderId="0" xfId="4" applyFont="1" applyFill="1"/>
    <xf numFmtId="0" fontId="26" fillId="2" borderId="0" xfId="4" applyFont="1" applyFill="1"/>
    <xf numFmtId="0" fontId="31" fillId="7" borderId="0" xfId="4" applyFont="1" applyFill="1" applyAlignment="1">
      <alignment horizontal="center" vertical="center" wrapText="1"/>
    </xf>
    <xf numFmtId="0" fontId="31" fillId="2" borderId="0" xfId="4" applyFont="1" applyFill="1" applyAlignment="1">
      <alignment horizontal="center" vertical="center" wrapText="1"/>
    </xf>
    <xf numFmtId="0" fontId="25" fillId="0" borderId="0" xfId="4" applyFont="1" applyAlignment="1">
      <alignment vertical="center"/>
    </xf>
    <xf numFmtId="0" fontId="26" fillId="0" borderId="0" xfId="4"/>
    <xf numFmtId="0" fontId="32" fillId="8" borderId="1" xfId="4" applyFont="1" applyFill="1" applyBorder="1" applyAlignment="1">
      <alignment horizontal="center" vertical="center" wrapText="1"/>
    </xf>
    <xf numFmtId="0" fontId="32" fillId="8" borderId="9" xfId="4" applyFont="1" applyFill="1" applyBorder="1" applyAlignment="1">
      <alignment horizontal="center" vertical="center" wrapText="1"/>
    </xf>
    <xf numFmtId="0" fontId="32" fillId="8" borderId="10" xfId="4" applyFont="1" applyFill="1" applyBorder="1" applyAlignment="1">
      <alignment horizontal="center" vertical="center" wrapText="1"/>
    </xf>
    <xf numFmtId="0" fontId="32" fillId="8" borderId="11" xfId="4" applyFont="1" applyFill="1" applyBorder="1" applyAlignment="1">
      <alignment horizontal="center" vertical="center" wrapText="1"/>
    </xf>
    <xf numFmtId="0" fontId="26" fillId="7" borderId="0" xfId="4" applyFill="1" applyAlignment="1">
      <alignment vertical="center" wrapText="1"/>
    </xf>
    <xf numFmtId="0" fontId="26" fillId="7" borderId="0" xfId="4" applyFont="1" applyFill="1" applyAlignment="1">
      <alignment vertical="center"/>
    </xf>
    <xf numFmtId="0" fontId="26" fillId="7" borderId="0" xfId="4" applyFill="1" applyAlignment="1">
      <alignment vertical="center"/>
    </xf>
    <xf numFmtId="0" fontId="32" fillId="8" borderId="12" xfId="4" applyFont="1" applyFill="1" applyBorder="1" applyAlignment="1">
      <alignment horizontal="center" vertical="center" wrapText="1"/>
    </xf>
    <xf numFmtId="0" fontId="32" fillId="8" borderId="13" xfId="4" applyFont="1" applyFill="1" applyBorder="1" applyAlignment="1">
      <alignment horizontal="center" vertical="center" wrapText="1"/>
    </xf>
    <xf numFmtId="0" fontId="32" fillId="8" borderId="14" xfId="4" applyFont="1" applyFill="1" applyBorder="1" applyAlignment="1">
      <alignment horizontal="center" vertical="center" wrapText="1"/>
    </xf>
    <xf numFmtId="0" fontId="32" fillId="8" borderId="15" xfId="4" applyFont="1" applyFill="1" applyBorder="1" applyAlignment="1">
      <alignment horizontal="center" vertical="center" wrapText="1"/>
    </xf>
    <xf numFmtId="0" fontId="22" fillId="8" borderId="1" xfId="4" applyFont="1" applyFill="1" applyBorder="1" applyAlignment="1">
      <alignment horizontal="center" vertical="center" wrapText="1"/>
    </xf>
    <xf numFmtId="165" fontId="34" fillId="0" borderId="5" xfId="4" applyNumberFormat="1" applyFont="1" applyBorder="1" applyAlignment="1">
      <alignment horizontal="center" vertical="center" wrapText="1"/>
    </xf>
    <xf numFmtId="165" fontId="34" fillId="0" borderId="16" xfId="4" applyNumberFormat="1" applyFont="1" applyBorder="1" applyAlignment="1">
      <alignment horizontal="center" vertical="center" wrapText="1"/>
    </xf>
    <xf numFmtId="0" fontId="35" fillId="8" borderId="1" xfId="4" applyFont="1" applyFill="1" applyBorder="1" applyAlignment="1">
      <alignment horizontal="center" vertical="center" wrapText="1"/>
    </xf>
    <xf numFmtId="165" fontId="34" fillId="0" borderId="6" xfId="4" applyNumberFormat="1" applyFont="1" applyBorder="1" applyAlignment="1">
      <alignment horizontal="center" vertical="center" wrapText="1"/>
    </xf>
    <xf numFmtId="0" fontId="28" fillId="7" borderId="17" xfId="4" applyFont="1" applyFill="1" applyBorder="1" applyAlignment="1">
      <alignment vertical="center"/>
    </xf>
    <xf numFmtId="0" fontId="26" fillId="7" borderId="0" xfId="4" applyFont="1" applyFill="1"/>
    <xf numFmtId="165" fontId="34" fillId="0" borderId="7" xfId="4" applyNumberFormat="1" applyFont="1" applyBorder="1" applyAlignment="1">
      <alignment horizontal="center" vertical="center" wrapText="1"/>
    </xf>
    <xf numFmtId="165" fontId="34" fillId="0" borderId="18" xfId="4" applyNumberFormat="1" applyFont="1" applyBorder="1" applyAlignment="1">
      <alignment horizontal="center" vertical="center" wrapText="1"/>
    </xf>
    <xf numFmtId="165" fontId="34" fillId="0" borderId="4" xfId="4" applyNumberFormat="1" applyFont="1" applyBorder="1" applyAlignment="1">
      <alignment horizontal="center" vertical="center" wrapText="1"/>
    </xf>
    <xf numFmtId="0" fontId="36" fillId="8" borderId="11" xfId="4" applyFont="1" applyFill="1" applyBorder="1" applyAlignment="1">
      <alignment vertical="center" wrapText="1"/>
    </xf>
    <xf numFmtId="0" fontId="2" fillId="8" borderId="1" xfId="2" applyFont="1" applyFill="1" applyBorder="1" applyAlignment="1" applyProtection="1">
      <alignment horizontal="center" vertical="center"/>
      <protection locked="0"/>
    </xf>
    <xf numFmtId="0" fontId="28" fillId="9" borderId="19" xfId="4" applyFont="1" applyFill="1" applyBorder="1" applyAlignment="1">
      <alignment horizontal="center" vertical="center"/>
    </xf>
    <xf numFmtId="0" fontId="1" fillId="10" borderId="20" xfId="2" applyFill="1" applyBorder="1" applyAlignment="1" applyProtection="1">
      <alignment horizontal="center" vertical="center"/>
      <protection locked="0"/>
    </xf>
    <xf numFmtId="0" fontId="28" fillId="9" borderId="20" xfId="4" applyFont="1" applyFill="1" applyBorder="1" applyAlignment="1">
      <alignment horizontal="center" vertical="center"/>
    </xf>
    <xf numFmtId="0" fontId="26" fillId="7" borderId="0" xfId="4" applyFill="1" applyBorder="1"/>
    <xf numFmtId="0" fontId="28" fillId="7" borderId="0" xfId="4" applyFont="1" applyFill="1" applyBorder="1"/>
    <xf numFmtId="0" fontId="28" fillId="7" borderId="0" xfId="4" applyFont="1" applyFill="1"/>
    <xf numFmtId="0" fontId="37" fillId="8" borderId="21" xfId="4" applyFont="1" applyFill="1" applyBorder="1" applyAlignment="1">
      <alignment horizontal="center" vertical="center" textRotation="90" wrapText="1"/>
    </xf>
    <xf numFmtId="0" fontId="26" fillId="2" borderId="0" xfId="4" applyFill="1" applyBorder="1"/>
    <xf numFmtId="0" fontId="28" fillId="0" borderId="0" xfId="4" applyFont="1" applyAlignment="1">
      <alignment horizontal="center" vertical="center"/>
    </xf>
    <xf numFmtId="0" fontId="22" fillId="8" borderId="11" xfId="4" applyFont="1" applyFill="1" applyBorder="1" applyAlignment="1">
      <alignment horizontal="center" vertical="center" wrapText="1"/>
    </xf>
    <xf numFmtId="0" fontId="22" fillId="2" borderId="0" xfId="4" applyFont="1" applyFill="1" applyBorder="1" applyAlignment="1">
      <alignment horizontal="center" vertical="center" wrapText="1"/>
    </xf>
    <xf numFmtId="0" fontId="22" fillId="8" borderId="22" xfId="4" applyFont="1" applyFill="1" applyBorder="1" applyAlignment="1">
      <alignment horizontal="center" vertical="center" wrapText="1"/>
    </xf>
    <xf numFmtId="0" fontId="26" fillId="4" borderId="23" xfId="4" applyFill="1" applyBorder="1" applyAlignment="1">
      <alignment horizontal="center" vertical="center"/>
    </xf>
    <xf numFmtId="165" fontId="38" fillId="2" borderId="23" xfId="4" applyNumberFormat="1" applyFont="1" applyFill="1" applyBorder="1" applyAlignment="1">
      <alignment horizontal="center"/>
    </xf>
    <xf numFmtId="0" fontId="39" fillId="7" borderId="0" xfId="4" applyFont="1" applyFill="1"/>
    <xf numFmtId="0" fontId="37" fillId="8" borderId="0" xfId="4" applyFont="1" applyFill="1" applyAlignment="1">
      <alignment horizontal="center" vertical="center"/>
    </xf>
    <xf numFmtId="0" fontId="26" fillId="2" borderId="0" xfId="4" applyFill="1" applyBorder="1" applyAlignment="1">
      <alignment horizontal="center" vertical="center"/>
    </xf>
    <xf numFmtId="0" fontId="26" fillId="7" borderId="0" xfId="4" applyFont="1" applyFill="1" applyAlignment="1">
      <alignment horizontal="left" vertical="top" wrapText="1"/>
    </xf>
    <xf numFmtId="0" fontId="26" fillId="2" borderId="0" xfId="4" applyFont="1" applyFill="1" applyAlignment="1">
      <alignment horizontal="left" vertical="top" wrapText="1"/>
    </xf>
    <xf numFmtId="0" fontId="28" fillId="2" borderId="8" xfId="4" applyFont="1" applyFill="1" applyBorder="1" applyAlignment="1">
      <alignment horizontal="center" vertical="top"/>
    </xf>
    <xf numFmtId="0" fontId="22" fillId="8" borderId="1" xfId="4" applyFont="1" applyFill="1" applyBorder="1" applyAlignment="1">
      <alignment horizontal="center" vertical="center" wrapText="1"/>
    </xf>
    <xf numFmtId="0" fontId="43" fillId="7" borderId="0" xfId="4" applyFont="1" applyFill="1" applyBorder="1"/>
    <xf numFmtId="0" fontId="11" fillId="2" borderId="24" xfId="4" applyFont="1" applyFill="1" applyBorder="1" applyAlignment="1">
      <alignment horizontal="center" vertical="center" wrapText="1"/>
    </xf>
    <xf numFmtId="0" fontId="11" fillId="2" borderId="24" xfId="4" applyFont="1" applyFill="1" applyBorder="1" applyAlignment="1">
      <alignment horizontal="center" vertical="center" wrapText="1"/>
    </xf>
    <xf numFmtId="0" fontId="44" fillId="7" borderId="24" xfId="4" applyFont="1" applyFill="1" applyBorder="1" applyAlignment="1">
      <alignment vertical="top" wrapText="1"/>
    </xf>
    <xf numFmtId="0" fontId="11" fillId="2" borderId="23" xfId="4" applyFont="1" applyFill="1" applyBorder="1" applyAlignment="1">
      <alignment horizontal="center" vertical="center" wrapText="1"/>
    </xf>
    <xf numFmtId="0" fontId="11" fillId="2" borderId="23" xfId="4" applyFont="1" applyFill="1" applyBorder="1" applyAlignment="1">
      <alignment horizontal="center" vertical="center" wrapText="1"/>
    </xf>
    <xf numFmtId="0" fontId="44" fillId="7" borderId="23" xfId="4" applyFont="1" applyFill="1" applyBorder="1" applyAlignment="1">
      <alignment vertical="top" wrapText="1"/>
    </xf>
    <xf numFmtId="0" fontId="27" fillId="2" borderId="0" xfId="4" applyFont="1" applyFill="1"/>
    <xf numFmtId="0" fontId="11" fillId="2" borderId="25" xfId="4" applyFont="1" applyFill="1" applyBorder="1" applyAlignment="1">
      <alignment horizontal="center" vertical="center" wrapText="1"/>
    </xf>
    <xf numFmtId="0" fontId="46" fillId="2" borderId="25" xfId="4" applyFont="1" applyFill="1" applyBorder="1" applyAlignment="1">
      <alignment horizontal="center"/>
    </xf>
    <xf numFmtId="0" fontId="27" fillId="2" borderId="0" xfId="4" applyFont="1" applyFill="1" applyBorder="1"/>
    <xf numFmtId="0" fontId="37" fillId="8" borderId="20" xfId="4" applyFont="1" applyFill="1" applyBorder="1" applyAlignment="1">
      <alignment horizontal="center" vertical="center" textRotation="90" wrapText="1"/>
    </xf>
    <xf numFmtId="0" fontId="26" fillId="7" borderId="0" xfId="4" applyFont="1" applyFill="1" applyBorder="1"/>
    <xf numFmtId="0" fontId="27" fillId="7" borderId="0" xfId="4" applyFont="1" applyFill="1"/>
    <xf numFmtId="0" fontId="26" fillId="2" borderId="0" xfId="4" applyFont="1" applyFill="1" applyBorder="1"/>
    <xf numFmtId="0" fontId="47" fillId="2" borderId="0" xfId="4" applyFont="1" applyFill="1" applyBorder="1"/>
    <xf numFmtId="0" fontId="48" fillId="2" borderId="0" xfId="4" applyFont="1" applyFill="1" applyBorder="1"/>
    <xf numFmtId="0" fontId="26" fillId="10" borderId="20" xfId="4" applyFill="1" applyBorder="1" applyAlignment="1" applyProtection="1">
      <alignment horizontal="center" vertical="center"/>
      <protection locked="0"/>
    </xf>
    <xf numFmtId="0" fontId="43" fillId="2" borderId="0" xfId="4" applyFont="1" applyFill="1" applyBorder="1"/>
    <xf numFmtId="0" fontId="28" fillId="2" borderId="20" xfId="4" applyFont="1" applyFill="1" applyBorder="1" applyAlignment="1">
      <alignment horizontal="center" vertical="center"/>
    </xf>
    <xf numFmtId="0" fontId="26" fillId="2" borderId="20" xfId="4" applyFill="1" applyBorder="1" applyAlignment="1" applyProtection="1">
      <alignment horizontal="center" vertical="center"/>
      <protection locked="0"/>
    </xf>
    <xf numFmtId="0" fontId="26" fillId="2" borderId="0" xfId="5" applyFont="1" applyFill="1" applyProtection="1">
      <protection hidden="1"/>
    </xf>
    <xf numFmtId="0" fontId="9" fillId="2" borderId="0" xfId="3" applyFill="1" applyProtection="1">
      <protection hidden="1"/>
    </xf>
    <xf numFmtId="0" fontId="44" fillId="2" borderId="0" xfId="5" applyFont="1" applyFill="1" applyProtection="1">
      <protection hidden="1"/>
    </xf>
    <xf numFmtId="0" fontId="44" fillId="7" borderId="0" xfId="5" applyFont="1" applyFill="1" applyBorder="1" applyProtection="1">
      <protection hidden="1"/>
    </xf>
    <xf numFmtId="0" fontId="44" fillId="7" borderId="0" xfId="5" applyFont="1" applyFill="1" applyProtection="1">
      <protection hidden="1"/>
    </xf>
    <xf numFmtId="0" fontId="50" fillId="8" borderId="26" xfId="5" applyFont="1" applyFill="1" applyBorder="1" applyAlignment="1" applyProtection="1">
      <alignment horizontal="center" vertical="center" wrapText="1"/>
      <protection hidden="1"/>
    </xf>
    <xf numFmtId="0" fontId="50" fillId="8" borderId="0" xfId="5" applyFont="1" applyFill="1" applyBorder="1" applyAlignment="1" applyProtection="1">
      <alignment horizontal="center" vertical="center" wrapText="1"/>
      <protection hidden="1"/>
    </xf>
    <xf numFmtId="0" fontId="26" fillId="7" borderId="0" xfId="5" applyFont="1" applyFill="1" applyProtection="1">
      <protection hidden="1"/>
    </xf>
    <xf numFmtId="0" fontId="29" fillId="2" borderId="0" xfId="5" applyFont="1" applyFill="1" applyProtection="1">
      <protection hidden="1"/>
    </xf>
    <xf numFmtId="0" fontId="29" fillId="2" borderId="0" xfId="5" applyFont="1" applyFill="1" applyBorder="1" applyProtection="1">
      <protection hidden="1"/>
    </xf>
    <xf numFmtId="0" fontId="30" fillId="2" borderId="0" xfId="5" applyFont="1" applyFill="1" applyBorder="1" applyProtection="1">
      <protection hidden="1"/>
    </xf>
    <xf numFmtId="0" fontId="30" fillId="2" borderId="0" xfId="5" applyFont="1" applyFill="1" applyBorder="1"/>
    <xf numFmtId="0" fontId="29" fillId="2" borderId="0" xfId="5" applyFont="1" applyFill="1" applyBorder="1"/>
    <xf numFmtId="0" fontId="47" fillId="2" borderId="0" xfId="5" applyFont="1" applyFill="1" applyBorder="1"/>
    <xf numFmtId="0" fontId="47" fillId="0" borderId="0" xfId="5" applyFont="1" applyFill="1" applyBorder="1"/>
    <xf numFmtId="0" fontId="51" fillId="0" borderId="0" xfId="5" applyFont="1"/>
    <xf numFmtId="0" fontId="49" fillId="0" borderId="0" xfId="5"/>
    <xf numFmtId="0" fontId="28" fillId="2" borderId="0" xfId="5" applyFont="1" applyFill="1" applyAlignment="1" applyProtection="1">
      <alignment vertical="center"/>
      <protection hidden="1"/>
    </xf>
    <xf numFmtId="0" fontId="28" fillId="7" borderId="0" xfId="5" applyFont="1" applyFill="1" applyAlignment="1" applyProtection="1">
      <alignment vertical="center"/>
      <protection hidden="1"/>
    </xf>
    <xf numFmtId="0" fontId="26" fillId="7" borderId="0" xfId="5" applyFont="1" applyFill="1" applyAlignment="1" applyProtection="1">
      <alignment horizontal="left" vertical="top" wrapText="1"/>
      <protection hidden="1"/>
    </xf>
    <xf numFmtId="0" fontId="52" fillId="2" borderId="0" xfId="5" applyFont="1" applyFill="1" applyAlignment="1" applyProtection="1">
      <alignment horizontal="center" vertical="center" wrapText="1"/>
      <protection hidden="1"/>
    </xf>
    <xf numFmtId="0" fontId="52" fillId="7" borderId="0" xfId="5" applyFont="1" applyFill="1" applyBorder="1" applyAlignment="1" applyProtection="1">
      <alignment horizontal="center" vertical="center" wrapText="1"/>
      <protection hidden="1"/>
    </xf>
    <xf numFmtId="0" fontId="52" fillId="7" borderId="0" xfId="5" applyFont="1" applyFill="1" applyAlignment="1" applyProtection="1">
      <alignment horizontal="center" vertical="center" wrapText="1"/>
      <protection hidden="1"/>
    </xf>
    <xf numFmtId="0" fontId="53" fillId="2" borderId="0" xfId="5" applyFont="1" applyFill="1" applyAlignment="1" applyProtection="1">
      <alignment vertical="center"/>
      <protection hidden="1"/>
    </xf>
    <xf numFmtId="0" fontId="46" fillId="7" borderId="0" xfId="5" applyFont="1" applyFill="1" applyAlignment="1" applyProtection="1">
      <alignment vertical="center"/>
      <protection hidden="1"/>
    </xf>
    <xf numFmtId="0" fontId="53" fillId="7" borderId="0" xfId="5" applyFont="1" applyFill="1" applyAlignment="1" applyProtection="1">
      <alignment vertical="center"/>
      <protection hidden="1"/>
    </xf>
    <xf numFmtId="0" fontId="26" fillId="0" borderId="0" xfId="5" applyFont="1" applyProtection="1">
      <protection hidden="1"/>
    </xf>
    <xf numFmtId="0" fontId="44" fillId="0" borderId="0" xfId="5" applyFont="1" applyProtection="1">
      <protection hidden="1"/>
    </xf>
    <xf numFmtId="0" fontId="11" fillId="2" borderId="0" xfId="5" applyFont="1" applyFill="1" applyBorder="1" applyAlignment="1">
      <alignment vertical="center"/>
    </xf>
    <xf numFmtId="0" fontId="54" fillId="7" borderId="0" xfId="5" applyFont="1" applyFill="1" applyBorder="1" applyProtection="1">
      <protection hidden="1"/>
    </xf>
    <xf numFmtId="0" fontId="54" fillId="7" borderId="0" xfId="5" applyFont="1" applyFill="1" applyProtection="1">
      <protection hidden="1"/>
    </xf>
    <xf numFmtId="0" fontId="55" fillId="8" borderId="1" xfId="5" applyFont="1" applyFill="1" applyBorder="1" applyAlignment="1" applyProtection="1">
      <alignment horizontal="center" vertical="center" wrapText="1"/>
      <protection hidden="1"/>
    </xf>
    <xf numFmtId="0" fontId="52" fillId="11" borderId="1" xfId="5" applyFont="1" applyFill="1" applyBorder="1" applyAlignment="1" applyProtection="1">
      <alignment horizontal="center"/>
      <protection locked="0"/>
    </xf>
    <xf numFmtId="0" fontId="56" fillId="8" borderId="11" xfId="5" applyFont="1" applyFill="1" applyBorder="1" applyAlignment="1">
      <alignment horizontal="center" vertical="center"/>
    </xf>
    <xf numFmtId="0" fontId="55" fillId="8" borderId="1" xfId="5" applyFont="1" applyFill="1" applyBorder="1" applyAlignment="1" applyProtection="1">
      <alignment horizontal="center" vertical="center" wrapText="1"/>
      <protection locked="0" hidden="1"/>
    </xf>
    <xf numFmtId="0" fontId="54" fillId="7" borderId="0" xfId="5" applyFont="1" applyFill="1" applyBorder="1" applyAlignment="1" applyProtection="1">
      <alignment horizontal="left" vertical="center" wrapText="1"/>
      <protection hidden="1"/>
    </xf>
    <xf numFmtId="0" fontId="54" fillId="2" borderId="0" xfId="5" applyFont="1" applyFill="1" applyBorder="1" applyAlignment="1" applyProtection="1">
      <alignment horizontal="left" vertical="center" wrapText="1"/>
      <protection hidden="1"/>
    </xf>
    <xf numFmtId="165" fontId="54" fillId="7" borderId="23" xfId="5" applyNumberFormat="1" applyFont="1" applyFill="1" applyBorder="1" applyAlignment="1" applyProtection="1">
      <alignment horizontal="center" vertical="center" wrapText="1"/>
      <protection hidden="1"/>
    </xf>
    <xf numFmtId="0" fontId="55" fillId="8" borderId="22" xfId="5" applyFont="1" applyFill="1" applyBorder="1" applyAlignment="1" applyProtection="1">
      <alignment horizontal="center" vertical="center" wrapText="1"/>
      <protection hidden="1"/>
    </xf>
    <xf numFmtId="0" fontId="55" fillId="8" borderId="27" xfId="5" applyFont="1" applyFill="1" applyBorder="1" applyAlignment="1" applyProtection="1">
      <alignment horizontal="center" vertical="center" wrapText="1"/>
      <protection hidden="1"/>
    </xf>
    <xf numFmtId="0" fontId="52" fillId="11" borderId="22" xfId="5" applyFont="1" applyFill="1" applyBorder="1" applyAlignment="1" applyProtection="1">
      <alignment horizontal="center"/>
      <protection locked="0"/>
    </xf>
    <xf numFmtId="0" fontId="52" fillId="11" borderId="27" xfId="5" applyFont="1" applyFill="1" applyBorder="1" applyAlignment="1" applyProtection="1">
      <alignment horizontal="center"/>
      <protection locked="0"/>
    </xf>
    <xf numFmtId="0" fontId="45" fillId="7" borderId="0" xfId="5" applyFont="1" applyFill="1" applyAlignment="1" applyProtection="1">
      <alignment horizontal="center" vertical="center" wrapText="1"/>
      <protection hidden="1"/>
    </xf>
    <xf numFmtId="0" fontId="54" fillId="7" borderId="0" xfId="5" applyFont="1" applyFill="1" applyBorder="1" applyAlignment="1" applyProtection="1">
      <alignment horizontal="left" vertical="top" wrapText="1"/>
      <protection hidden="1"/>
    </xf>
    <xf numFmtId="0" fontId="54" fillId="2" borderId="0" xfId="5" applyFont="1" applyFill="1" applyBorder="1" applyAlignment="1" applyProtection="1">
      <alignment horizontal="left" vertical="top" wrapText="1"/>
      <protection hidden="1"/>
    </xf>
    <xf numFmtId="0" fontId="57" fillId="2" borderId="0" xfId="5" applyFont="1" applyFill="1" applyBorder="1" applyAlignment="1" applyProtection="1">
      <alignment vertical="center"/>
      <protection hidden="1"/>
    </xf>
    <xf numFmtId="0" fontId="45" fillId="2" borderId="0" xfId="5" applyFont="1" applyFill="1" applyAlignment="1" applyProtection="1">
      <alignment horizontal="center" vertical="center" wrapText="1"/>
      <protection hidden="1"/>
    </xf>
    <xf numFmtId="0" fontId="45" fillId="7" borderId="0" xfId="5" applyFont="1" applyFill="1" applyAlignment="1" applyProtection="1">
      <alignment horizontal="center" vertical="center"/>
      <protection hidden="1"/>
    </xf>
    <xf numFmtId="0" fontId="58" fillId="7" borderId="0" xfId="5" applyFont="1" applyFill="1" applyAlignment="1" applyProtection="1">
      <alignment horizontal="right" vertical="center" wrapText="1"/>
      <protection hidden="1"/>
    </xf>
    <xf numFmtId="0" fontId="59" fillId="7" borderId="0" xfId="5" applyFont="1" applyFill="1" applyProtection="1">
      <protection hidden="1"/>
    </xf>
    <xf numFmtId="0" fontId="30" fillId="2" borderId="0" xfId="5" applyFont="1" applyFill="1" applyProtection="1">
      <protection hidden="1"/>
    </xf>
    <xf numFmtId="0" fontId="59" fillId="7" borderId="0" xfId="5" applyFont="1" applyFill="1" applyAlignment="1" applyProtection="1">
      <alignment horizontal="right"/>
      <protection hidden="1"/>
    </xf>
    <xf numFmtId="0" fontId="55" fillId="8" borderId="28" xfId="5" applyFont="1" applyFill="1" applyBorder="1" applyAlignment="1" applyProtection="1">
      <alignment horizontal="center" vertical="center"/>
      <protection hidden="1"/>
    </xf>
    <xf numFmtId="0" fontId="60" fillId="8" borderId="1" xfId="5" applyFont="1" applyFill="1" applyBorder="1" applyAlignment="1">
      <alignment horizontal="center" vertical="center"/>
    </xf>
    <xf numFmtId="0" fontId="62" fillId="8" borderId="11" xfId="5" applyFont="1" applyFill="1" applyBorder="1" applyAlignment="1">
      <alignment horizontal="center" vertical="center"/>
    </xf>
    <xf numFmtId="0" fontId="56" fillId="2" borderId="0" xfId="5" applyFont="1" applyFill="1" applyBorder="1" applyAlignment="1">
      <alignment horizontal="center" vertical="center"/>
    </xf>
    <xf numFmtId="0" fontId="3" fillId="2" borderId="0" xfId="5" applyFont="1" applyFill="1" applyBorder="1"/>
    <xf numFmtId="0" fontId="5" fillId="2" borderId="0" xfId="5" applyFont="1" applyFill="1" applyBorder="1"/>
    <xf numFmtId="0" fontId="63" fillId="4" borderId="1" xfId="5" applyFont="1" applyFill="1" applyBorder="1" applyAlignment="1" applyProtection="1">
      <alignment horizontal="center"/>
      <protection hidden="1"/>
    </xf>
    <xf numFmtId="0" fontId="54" fillId="0" borderId="23" xfId="5" applyFont="1" applyBorder="1" applyAlignment="1" applyProtection="1">
      <alignment horizontal="center"/>
      <protection hidden="1"/>
    </xf>
    <xf numFmtId="0" fontId="54" fillId="7" borderId="23" xfId="5" applyFont="1" applyFill="1" applyBorder="1" applyAlignment="1" applyProtection="1">
      <alignment horizontal="center" vertical="center" wrapText="1"/>
      <protection hidden="1"/>
    </xf>
    <xf numFmtId="2" fontId="54" fillId="7" borderId="23" xfId="5" applyNumberFormat="1" applyFont="1" applyFill="1" applyBorder="1" applyAlignment="1" applyProtection="1">
      <alignment horizontal="center" vertical="center" wrapText="1"/>
      <protection hidden="1"/>
    </xf>
    <xf numFmtId="2" fontId="54" fillId="0" borderId="23" xfId="5" applyNumberFormat="1" applyFont="1" applyBorder="1" applyAlignment="1">
      <alignment horizontal="center"/>
    </xf>
    <xf numFmtId="2" fontId="54" fillId="2" borderId="0" xfId="5" applyNumberFormat="1" applyFont="1" applyFill="1" applyBorder="1" applyAlignment="1">
      <alignment horizontal="center"/>
    </xf>
    <xf numFmtId="0" fontId="58" fillId="7" borderId="0" xfId="5" applyFont="1" applyFill="1" applyAlignment="1" applyProtection="1">
      <alignment horizontal="right"/>
      <protection hidden="1"/>
    </xf>
    <xf numFmtId="0" fontId="64" fillId="2" borderId="0" xfId="5" applyFont="1" applyFill="1" applyBorder="1" applyAlignment="1" applyProtection="1">
      <alignment horizontal="center" vertical="center" wrapText="1"/>
      <protection hidden="1"/>
    </xf>
    <xf numFmtId="165" fontId="56" fillId="2" borderId="0" xfId="5" applyNumberFormat="1" applyFont="1" applyFill="1" applyBorder="1" applyAlignment="1">
      <alignment horizontal="center" vertical="center"/>
    </xf>
    <xf numFmtId="0" fontId="65" fillId="2" borderId="0" xfId="5" applyFont="1" applyFill="1" applyBorder="1"/>
    <xf numFmtId="0" fontId="60" fillId="8" borderId="11" xfId="5" applyFont="1" applyFill="1" applyBorder="1" applyAlignment="1">
      <alignment horizontal="center" vertical="center" wrapText="1"/>
    </xf>
    <xf numFmtId="0" fontId="56" fillId="8" borderId="12" xfId="5" applyFont="1" applyFill="1" applyBorder="1" applyAlignment="1">
      <alignment horizontal="center" vertical="center" wrapText="1"/>
    </xf>
    <xf numFmtId="0" fontId="56" fillId="8" borderId="8" xfId="5" applyFont="1" applyFill="1" applyBorder="1" applyAlignment="1">
      <alignment horizontal="center" vertical="center" wrapText="1"/>
    </xf>
    <xf numFmtId="0" fontId="56" fillId="8" borderId="13" xfId="5" applyFont="1" applyFill="1" applyBorder="1" applyAlignment="1">
      <alignment horizontal="center" vertical="center" wrapText="1"/>
    </xf>
    <xf numFmtId="0" fontId="56" fillId="8" borderId="22" xfId="5" applyFont="1" applyFill="1" applyBorder="1" applyAlignment="1">
      <alignment horizontal="center" vertical="center" wrapText="1"/>
    </xf>
    <xf numFmtId="0" fontId="56" fillId="8" borderId="29" xfId="5" applyFont="1" applyFill="1" applyBorder="1" applyAlignment="1">
      <alignment horizontal="center" vertical="center" wrapText="1"/>
    </xf>
    <xf numFmtId="0" fontId="56" fillId="8" borderId="27" xfId="5" applyFont="1" applyFill="1" applyBorder="1" applyAlignment="1">
      <alignment horizontal="center" vertical="center" wrapText="1"/>
    </xf>
    <xf numFmtId="0" fontId="56" fillId="8" borderId="22" xfId="5" applyFont="1" applyFill="1" applyBorder="1" applyAlignment="1">
      <alignment horizontal="center" vertical="center"/>
    </xf>
    <xf numFmtId="0" fontId="56" fillId="8" borderId="27" xfId="5" applyFont="1" applyFill="1" applyBorder="1" applyAlignment="1">
      <alignment horizontal="center" vertical="center"/>
    </xf>
    <xf numFmtId="0" fontId="60" fillId="8" borderId="15" xfId="5" applyFont="1" applyFill="1" applyBorder="1" applyAlignment="1">
      <alignment horizontal="center" vertical="center" wrapText="1"/>
    </xf>
    <xf numFmtId="0" fontId="66" fillId="7" borderId="0" xfId="5" applyFont="1" applyFill="1" applyProtection="1">
      <protection hidden="1"/>
    </xf>
    <xf numFmtId="2" fontId="46" fillId="7" borderId="23" xfId="5" applyNumberFormat="1" applyFont="1" applyFill="1" applyBorder="1" applyAlignment="1" applyProtection="1">
      <alignment horizontal="center" vertical="center" wrapText="1"/>
      <protection hidden="1"/>
    </xf>
    <xf numFmtId="2" fontId="54" fillId="7" borderId="23" xfId="5" applyNumberFormat="1" applyFont="1" applyFill="1" applyBorder="1" applyAlignment="1" applyProtection="1">
      <alignment horizontal="center"/>
      <protection hidden="1"/>
    </xf>
    <xf numFmtId="2" fontId="54" fillId="2" borderId="0" xfId="5" applyNumberFormat="1" applyFont="1" applyFill="1" applyBorder="1" applyAlignment="1" applyProtection="1">
      <alignment horizontal="center" vertical="center" wrapText="1"/>
      <protection hidden="1"/>
    </xf>
    <xf numFmtId="0" fontId="44" fillId="2" borderId="0" xfId="5" applyFont="1" applyFill="1" applyBorder="1" applyProtection="1">
      <protection hidden="1"/>
    </xf>
    <xf numFmtId="0" fontId="2" fillId="8" borderId="0" xfId="5" applyFont="1" applyFill="1" applyBorder="1" applyAlignment="1">
      <alignment horizontal="center" vertical="center" wrapText="1"/>
    </xf>
    <xf numFmtId="0" fontId="2" fillId="2" borderId="0" xfId="5" applyFont="1" applyFill="1" applyBorder="1" applyAlignment="1">
      <alignment horizontal="center" vertical="center" wrapText="1"/>
    </xf>
    <xf numFmtId="0" fontId="1" fillId="2" borderId="0" xfId="5" applyFont="1" applyFill="1" applyBorder="1"/>
    <xf numFmtId="0" fontId="40" fillId="2" borderId="0" xfId="5" applyFont="1" applyFill="1"/>
    <xf numFmtId="0" fontId="69" fillId="2" borderId="0" xfId="5" applyFont="1" applyFill="1"/>
    <xf numFmtId="0" fontId="70" fillId="2" borderId="0" xfId="5" applyFont="1" applyFill="1"/>
    <xf numFmtId="0" fontId="4" fillId="2" borderId="0" xfId="5" applyFont="1" applyFill="1" applyBorder="1"/>
    <xf numFmtId="0" fontId="71" fillId="0" borderId="0" xfId="2" applyFont="1" applyAlignment="1">
      <alignment horizontal="left" vertical="center" indent="15"/>
    </xf>
    <xf numFmtId="0" fontId="55" fillId="8" borderId="1" xfId="5" applyFont="1" applyFill="1" applyBorder="1" applyAlignment="1" applyProtection="1">
      <alignment horizontal="center" vertical="center" wrapText="1"/>
      <protection hidden="1"/>
    </xf>
    <xf numFmtId="0" fontId="55" fillId="8" borderId="9" xfId="5" applyFont="1" applyFill="1" applyBorder="1" applyAlignment="1" applyProtection="1">
      <alignment horizontal="center" vertical="center" wrapText="1"/>
      <protection hidden="1"/>
    </xf>
    <xf numFmtId="0" fontId="55" fillId="8" borderId="10" xfId="5" applyFont="1" applyFill="1" applyBorder="1" applyAlignment="1" applyProtection="1">
      <alignment horizontal="center" vertical="center" wrapText="1"/>
      <protection hidden="1"/>
    </xf>
    <xf numFmtId="0" fontId="55" fillId="8" borderId="26" xfId="5" applyFont="1" applyFill="1" applyBorder="1" applyAlignment="1" applyProtection="1">
      <alignment horizontal="center" vertical="center" wrapText="1"/>
      <protection hidden="1"/>
    </xf>
    <xf numFmtId="0" fontId="55" fillId="8" borderId="30" xfId="5" applyFont="1" applyFill="1" applyBorder="1" applyAlignment="1" applyProtection="1">
      <alignment horizontal="center" vertical="center" wrapText="1"/>
      <protection hidden="1"/>
    </xf>
    <xf numFmtId="0" fontId="55" fillId="8" borderId="11" xfId="5" applyFont="1" applyFill="1" applyBorder="1" applyAlignment="1" applyProtection="1">
      <alignment horizontal="center" vertical="center" wrapText="1"/>
      <protection hidden="1"/>
    </xf>
    <xf numFmtId="0" fontId="55" fillId="8" borderId="12" xfId="5" applyFont="1" applyFill="1" applyBorder="1" applyAlignment="1" applyProtection="1">
      <alignment horizontal="center" vertical="center" wrapText="1"/>
      <protection hidden="1"/>
    </xf>
    <xf numFmtId="0" fontId="55" fillId="8" borderId="13" xfId="5" applyFont="1" applyFill="1" applyBorder="1" applyAlignment="1" applyProtection="1">
      <alignment horizontal="center" vertical="center" wrapText="1"/>
      <protection hidden="1"/>
    </xf>
    <xf numFmtId="0" fontId="55" fillId="8" borderId="15" xfId="5" applyFont="1" applyFill="1" applyBorder="1" applyAlignment="1" applyProtection="1">
      <alignment horizontal="center" vertical="center" wrapText="1"/>
      <protection hidden="1"/>
    </xf>
    <xf numFmtId="0" fontId="55" fillId="8" borderId="11" xfId="5" applyFont="1" applyFill="1" applyBorder="1" applyAlignment="1" applyProtection="1">
      <alignment horizontal="center" vertical="center" wrapText="1"/>
      <protection hidden="1"/>
    </xf>
    <xf numFmtId="0" fontId="55" fillId="8" borderId="22" xfId="5" applyFont="1" applyFill="1" applyBorder="1" applyAlignment="1" applyProtection="1">
      <alignment horizontal="center" vertical="center" wrapText="1"/>
      <protection hidden="1"/>
    </xf>
    <xf numFmtId="0" fontId="6" fillId="0" borderId="23" xfId="2" applyFont="1" applyBorder="1" applyAlignment="1">
      <alignment horizontal="center" vertical="center" wrapText="1"/>
    </xf>
    <xf numFmtId="0" fontId="55" fillId="8" borderId="27" xfId="5" applyFont="1" applyFill="1" applyBorder="1" applyAlignment="1" applyProtection="1">
      <alignment horizontal="center" vertical="center" wrapText="1"/>
      <protection hidden="1"/>
    </xf>
    <xf numFmtId="0" fontId="66" fillId="2" borderId="0" xfId="5" applyFont="1" applyFill="1" applyAlignment="1" applyProtection="1">
      <alignment horizontal="center" wrapText="1"/>
      <protection hidden="1"/>
    </xf>
    <xf numFmtId="0" fontId="49" fillId="7" borderId="0" xfId="5" applyFill="1"/>
    <xf numFmtId="2" fontId="44" fillId="2" borderId="0" xfId="5" applyNumberFormat="1" applyFont="1" applyFill="1" applyBorder="1" applyProtection="1">
      <protection hidden="1"/>
    </xf>
    <xf numFmtId="0" fontId="72" fillId="2" borderId="0" xfId="5" applyFont="1" applyFill="1"/>
    <xf numFmtId="0" fontId="49" fillId="2" borderId="0" xfId="5" applyFont="1" applyFill="1"/>
    <xf numFmtId="0" fontId="51" fillId="7" borderId="0" xfId="5" applyFont="1" applyFill="1"/>
    <xf numFmtId="0" fontId="72" fillId="7" borderId="0" xfId="5" applyFont="1" applyFill="1"/>
    <xf numFmtId="0" fontId="73" fillId="7" borderId="0" xfId="5" applyFont="1" applyFill="1" applyBorder="1" applyProtection="1">
      <protection hidden="1"/>
    </xf>
    <xf numFmtId="0" fontId="73" fillId="7" borderId="0" xfId="5" applyFont="1" applyFill="1" applyProtection="1">
      <protection hidden="1"/>
    </xf>
    <xf numFmtId="0" fontId="44" fillId="11" borderId="1" xfId="5" applyFont="1" applyFill="1" applyBorder="1" applyAlignment="1" applyProtection="1">
      <alignment horizontal="center"/>
      <protection locked="0"/>
    </xf>
    <xf numFmtId="0" fontId="27" fillId="7" borderId="0" xfId="5" applyFont="1" applyFill="1" applyProtection="1">
      <protection hidden="1"/>
    </xf>
    <xf numFmtId="0" fontId="74" fillId="7" borderId="0" xfId="5" applyFont="1" applyFill="1"/>
    <xf numFmtId="0" fontId="51" fillId="2" borderId="0" xfId="5" applyFont="1" applyFill="1"/>
    <xf numFmtId="0" fontId="49" fillId="2" borderId="0" xfId="5" applyFill="1"/>
    <xf numFmtId="0" fontId="7" fillId="2" borderId="0" xfId="1" applyFill="1" applyProtection="1">
      <protection hidden="1"/>
    </xf>
    <xf numFmtId="0" fontId="74" fillId="2" borderId="0" xfId="5" applyFont="1" applyFill="1" applyBorder="1"/>
    <xf numFmtId="0" fontId="47" fillId="2" borderId="0" xfId="5" applyFont="1" applyFill="1"/>
    <xf numFmtId="0" fontId="48" fillId="2" borderId="0" xfId="5" applyFont="1" applyFill="1"/>
    <xf numFmtId="0" fontId="49" fillId="2" borderId="0" xfId="5" applyFill="1" applyBorder="1"/>
    <xf numFmtId="0" fontId="75" fillId="2" borderId="0" xfId="5" applyFont="1" applyFill="1" applyBorder="1" applyAlignment="1">
      <alignment vertical="center"/>
    </xf>
    <xf numFmtId="0" fontId="48" fillId="2" borderId="0" xfId="5" applyFont="1" applyFill="1" applyBorder="1"/>
    <xf numFmtId="0" fontId="11" fillId="2" borderId="0" xfId="5" applyFont="1" applyFill="1" applyBorder="1" applyAlignment="1">
      <alignment vertical="center" wrapText="1"/>
    </xf>
    <xf numFmtId="0" fontId="46" fillId="2" borderId="0" xfId="5" applyFont="1" applyFill="1" applyBorder="1"/>
    <xf numFmtId="0" fontId="76" fillId="2" borderId="0" xfId="5" applyFont="1" applyFill="1" applyBorder="1" applyAlignment="1">
      <alignment vertical="center"/>
    </xf>
    <xf numFmtId="0" fontId="76" fillId="2" borderId="0" xfId="5" applyFont="1" applyFill="1" applyBorder="1" applyAlignment="1">
      <alignment vertical="center" wrapText="1"/>
    </xf>
    <xf numFmtId="0" fontId="56" fillId="2" borderId="0" xfId="5" applyFont="1" applyFill="1" applyBorder="1"/>
    <xf numFmtId="0" fontId="60" fillId="2" borderId="0" xfId="5" applyFont="1" applyFill="1" applyBorder="1" applyAlignment="1">
      <alignment vertical="center" wrapText="1"/>
    </xf>
    <xf numFmtId="0" fontId="77" fillId="2" borderId="0" xfId="5" applyFont="1" applyFill="1" applyBorder="1"/>
    <xf numFmtId="0" fontId="46" fillId="0" borderId="0" xfId="5" applyFont="1" applyFill="1" applyBorder="1"/>
    <xf numFmtId="0" fontId="46" fillId="2" borderId="0" xfId="5" applyFont="1" applyFill="1" applyBorder="1" applyAlignment="1">
      <alignment vertical="center"/>
    </xf>
    <xf numFmtId="0" fontId="78" fillId="2" borderId="0" xfId="5" applyFont="1" applyFill="1" applyBorder="1" applyAlignment="1">
      <alignment horizontal="center" vertical="center" wrapText="1"/>
    </xf>
    <xf numFmtId="0" fontId="11" fillId="2" borderId="0" xfId="5" applyFont="1" applyFill="1" applyBorder="1" applyAlignment="1">
      <alignment horizontal="center" vertical="center" wrapText="1"/>
    </xf>
    <xf numFmtId="0" fontId="60" fillId="2" borderId="0" xfId="5" applyFont="1" applyFill="1" applyBorder="1" applyAlignment="1">
      <alignment horizontal="center" vertical="center" wrapText="1"/>
    </xf>
    <xf numFmtId="0" fontId="79" fillId="8" borderId="1" xfId="5" applyFont="1" applyFill="1" applyBorder="1" applyAlignment="1">
      <alignment horizontal="center"/>
    </xf>
    <xf numFmtId="0" fontId="46" fillId="2" borderId="0" xfId="5" applyFont="1" applyFill="1" applyBorder="1" applyAlignment="1">
      <alignment vertical="center" wrapText="1"/>
    </xf>
    <xf numFmtId="0" fontId="80" fillId="2" borderId="0" xfId="5" applyFont="1" applyFill="1" applyBorder="1" applyAlignment="1">
      <alignment horizontal="center"/>
    </xf>
    <xf numFmtId="0" fontId="81" fillId="2" borderId="0" xfId="5" applyFont="1" applyFill="1" applyBorder="1"/>
    <xf numFmtId="0" fontId="80" fillId="2" borderId="0" xfId="5" applyFont="1" applyFill="1" applyBorder="1" applyAlignment="1">
      <alignment horizontal="center" vertical="center"/>
    </xf>
    <xf numFmtId="0" fontId="46" fillId="2" borderId="0" xfId="5" applyFont="1" applyFill="1" applyBorder="1" applyAlignment="1">
      <alignment horizontal="left" vertical="center"/>
    </xf>
    <xf numFmtId="0" fontId="82" fillId="2" borderId="0" xfId="5" applyFont="1" applyFill="1" applyBorder="1" applyAlignment="1">
      <alignment vertical="center" wrapText="1"/>
    </xf>
    <xf numFmtId="0" fontId="83" fillId="2" borderId="0" xfId="5" applyFont="1" applyFill="1" applyBorder="1" applyAlignment="1">
      <alignment horizontal="left" vertical="center"/>
    </xf>
    <xf numFmtId="0" fontId="84" fillId="2" borderId="0" xfId="5" applyFont="1" applyFill="1" applyBorder="1" applyAlignment="1">
      <alignment vertical="center"/>
    </xf>
    <xf numFmtId="0" fontId="85" fillId="2" borderId="0" xfId="5" applyFont="1" applyFill="1" applyBorder="1" applyAlignment="1">
      <alignment vertical="center" wrapText="1"/>
    </xf>
    <xf numFmtId="0" fontId="86" fillId="2" borderId="0" xfId="5" applyFont="1" applyFill="1" applyBorder="1" applyAlignment="1">
      <alignment vertical="center" wrapText="1"/>
    </xf>
    <xf numFmtId="0" fontId="87" fillId="8" borderId="1" xfId="5" applyFont="1" applyFill="1" applyBorder="1" applyAlignment="1">
      <alignment horizontal="center" vertical="center"/>
    </xf>
    <xf numFmtId="0" fontId="87" fillId="8" borderId="1" xfId="5" applyFont="1" applyFill="1" applyBorder="1" applyAlignment="1" applyProtection="1">
      <alignment horizontal="center" vertical="center" wrapText="1"/>
      <protection locked="0"/>
    </xf>
    <xf numFmtId="0" fontId="49" fillId="0" borderId="0" xfId="5" applyFill="1" applyBorder="1"/>
    <xf numFmtId="0" fontId="80" fillId="8" borderId="11" xfId="5" applyFont="1" applyFill="1" applyBorder="1" applyAlignment="1">
      <alignment horizontal="center"/>
    </xf>
    <xf numFmtId="0" fontId="89" fillId="8" borderId="11" xfId="5" applyFont="1" applyFill="1" applyBorder="1" applyAlignment="1">
      <alignment horizontal="center"/>
    </xf>
    <xf numFmtId="0" fontId="52" fillId="4" borderId="15" xfId="5" applyFont="1" applyFill="1" applyBorder="1" applyAlignment="1">
      <alignment horizontal="center"/>
    </xf>
    <xf numFmtId="0" fontId="79" fillId="8" borderId="22" xfId="5" applyFont="1" applyFill="1" applyBorder="1" applyAlignment="1">
      <alignment horizontal="center"/>
    </xf>
    <xf numFmtId="0" fontId="83" fillId="2" borderId="23" xfId="5" applyFont="1" applyFill="1" applyBorder="1" applyAlignment="1">
      <alignment horizontal="center" vertical="center"/>
    </xf>
    <xf numFmtId="2" fontId="83" fillId="2" borderId="23" xfId="5" applyNumberFormat="1" applyFont="1" applyFill="1" applyBorder="1" applyAlignment="1">
      <alignment horizontal="center" vertical="center"/>
    </xf>
    <xf numFmtId="0" fontId="8" fillId="2" borderId="23" xfId="5" applyFont="1" applyFill="1" applyBorder="1" applyAlignment="1">
      <alignment horizontal="center" vertical="center"/>
    </xf>
    <xf numFmtId="0" fontId="52" fillId="4" borderId="1" xfId="5" applyFont="1" applyFill="1" applyBorder="1" applyAlignment="1">
      <alignment horizontal="center"/>
    </xf>
    <xf numFmtId="0" fontId="85" fillId="2" borderId="0" xfId="5" applyFont="1" applyFill="1" applyBorder="1" applyAlignment="1">
      <alignment horizontal="center" vertical="center" wrapText="1"/>
    </xf>
    <xf numFmtId="0" fontId="86" fillId="2" borderId="0" xfId="5" applyFont="1" applyFill="1" applyBorder="1" applyAlignment="1">
      <alignment horizontal="center" vertical="center" wrapText="1"/>
    </xf>
    <xf numFmtId="0" fontId="85" fillId="2" borderId="0" xfId="5" applyFont="1" applyFill="1" applyAlignment="1">
      <alignment horizontal="center" vertical="center" wrapText="1"/>
    </xf>
    <xf numFmtId="0" fontId="80" fillId="8" borderId="11" xfId="5" applyFont="1" applyFill="1" applyBorder="1" applyAlignment="1">
      <alignment horizontal="center" vertical="center"/>
    </xf>
    <xf numFmtId="0" fontId="79" fillId="8" borderId="22" xfId="5" applyFont="1" applyFill="1" applyBorder="1" applyAlignment="1">
      <alignment horizontal="center" vertical="center"/>
    </xf>
    <xf numFmtId="0" fontId="79" fillId="8" borderId="27" xfId="5" applyFont="1" applyFill="1" applyBorder="1" applyAlignment="1">
      <alignment horizontal="center" vertical="center"/>
    </xf>
    <xf numFmtId="0" fontId="79" fillId="8" borderId="22" xfId="5" applyFont="1" applyFill="1" applyBorder="1" applyAlignment="1">
      <alignment horizontal="center" vertical="center" wrapText="1"/>
    </xf>
    <xf numFmtId="0" fontId="79" fillId="8" borderId="29" xfId="5" applyFont="1" applyFill="1" applyBorder="1" applyAlignment="1">
      <alignment horizontal="center" vertical="center" wrapText="1"/>
    </xf>
    <xf numFmtId="0" fontId="79" fillId="8" borderId="27" xfId="5" applyFont="1" applyFill="1" applyBorder="1" applyAlignment="1">
      <alignment horizontal="center" vertical="center" wrapText="1"/>
    </xf>
    <xf numFmtId="0" fontId="90" fillId="2" borderId="0" xfId="5" applyFont="1" applyFill="1" applyAlignment="1">
      <alignment horizontal="center" vertical="center" wrapText="1"/>
    </xf>
    <xf numFmtId="0" fontId="80" fillId="8" borderId="31" xfId="5" applyFont="1" applyFill="1" applyBorder="1" applyAlignment="1">
      <alignment horizontal="center" vertical="center"/>
    </xf>
    <xf numFmtId="0" fontId="79" fillId="8" borderId="11" xfId="5" applyFont="1" applyFill="1" applyBorder="1" applyAlignment="1">
      <alignment horizontal="center" vertical="center"/>
    </xf>
    <xf numFmtId="2" fontId="8" fillId="2" borderId="23" xfId="5" applyNumberFormat="1" applyFont="1" applyFill="1" applyBorder="1" applyAlignment="1">
      <alignment horizontal="center" vertical="center"/>
    </xf>
    <xf numFmtId="0" fontId="13" fillId="2" borderId="0" xfId="5" applyFont="1" applyFill="1" applyBorder="1"/>
    <xf numFmtId="0" fontId="91" fillId="2" borderId="0" xfId="5" applyFont="1" applyFill="1" applyAlignment="1">
      <alignment horizontal="center" vertical="center" wrapText="1"/>
    </xf>
    <xf numFmtId="0" fontId="92" fillId="2" borderId="0" xfId="5" applyFont="1" applyFill="1"/>
    <xf numFmtId="0" fontId="0" fillId="2" borderId="0" xfId="5" applyFont="1" applyFill="1" applyBorder="1"/>
    <xf numFmtId="0" fontId="74" fillId="2" borderId="0" xfId="5" applyFont="1" applyFill="1"/>
    <xf numFmtId="0" fontId="74" fillId="7" borderId="0" xfId="5" applyFont="1" applyFill="1" applyBorder="1"/>
    <xf numFmtId="0" fontId="79" fillId="8" borderId="32" xfId="5" applyFont="1" applyFill="1" applyBorder="1" applyAlignment="1">
      <alignment horizontal="center" vertical="center"/>
    </xf>
    <xf numFmtId="0" fontId="79" fillId="8" borderId="33" xfId="5" applyFont="1" applyFill="1" applyBorder="1" applyAlignment="1">
      <alignment horizontal="center" vertical="center"/>
    </xf>
    <xf numFmtId="2" fontId="8" fillId="2" borderId="25" xfId="5" applyNumberFormat="1" applyFont="1" applyFill="1" applyBorder="1" applyAlignment="1">
      <alignment horizontal="center" vertical="center"/>
    </xf>
    <xf numFmtId="2" fontId="8" fillId="2" borderId="34" xfId="5" applyNumberFormat="1" applyFont="1" applyFill="1" applyBorder="1" applyAlignment="1">
      <alignment horizontal="center" vertical="center"/>
    </xf>
    <xf numFmtId="0" fontId="93" fillId="2" borderId="0" xfId="2" applyFont="1" applyFill="1"/>
    <xf numFmtId="0" fontId="94" fillId="2" borderId="0" xfId="2" applyFont="1" applyFill="1"/>
    <xf numFmtId="0" fontId="93" fillId="12" borderId="0" xfId="2" applyFont="1" applyFill="1"/>
    <xf numFmtId="0" fontId="95" fillId="12" borderId="0" xfId="2" applyFont="1" applyFill="1" applyAlignment="1">
      <alignment horizontal="center"/>
    </xf>
    <xf numFmtId="0" fontId="96" fillId="2" borderId="0" xfId="2" applyFont="1" applyFill="1" applyAlignment="1">
      <alignment vertical="center"/>
    </xf>
    <xf numFmtId="0" fontId="2" fillId="8" borderId="0" xfId="2" applyFont="1" applyFill="1"/>
    <xf numFmtId="0" fontId="93" fillId="2" borderId="0" xfId="2" applyFont="1" applyFill="1" applyAlignment="1">
      <alignment horizontal="center" wrapText="1"/>
    </xf>
    <xf numFmtId="0" fontId="97" fillId="2" borderId="0" xfId="3" applyFont="1" applyFill="1"/>
    <xf numFmtId="0" fontId="93" fillId="2" borderId="0" xfId="2" applyFont="1" applyFill="1" applyAlignment="1">
      <alignment horizontal="center" vertical="center" wrapText="1"/>
    </xf>
    <xf numFmtId="0" fontId="93" fillId="2" borderId="0" xfId="2" applyFont="1" applyFill="1" applyAlignment="1">
      <alignment wrapText="1"/>
    </xf>
    <xf numFmtId="0" fontId="93" fillId="0" borderId="0" xfId="2" applyFont="1"/>
    <xf numFmtId="0" fontId="2" fillId="2" borderId="0" xfId="2" applyFont="1" applyFill="1" applyAlignment="1">
      <alignment horizontal="center" wrapText="1"/>
    </xf>
    <xf numFmtId="2" fontId="0" fillId="0" borderId="0" xfId="0" applyNumberFormat="1"/>
    <xf numFmtId="0" fontId="0" fillId="13" borderId="4" xfId="0" applyFill="1" applyBorder="1"/>
    <xf numFmtId="2" fontId="0" fillId="13" borderId="4" xfId="0" applyNumberFormat="1" applyFill="1" applyBorder="1"/>
    <xf numFmtId="0" fontId="0" fillId="13" borderId="4" xfId="0" applyFill="1" applyBorder="1" applyAlignment="1">
      <alignment horizontal="center"/>
    </xf>
    <xf numFmtId="0" fontId="0" fillId="2" borderId="0" xfId="0" applyFill="1"/>
    <xf numFmtId="2" fontId="0" fillId="2" borderId="0" xfId="0" applyNumberFormat="1" applyFill="1"/>
    <xf numFmtId="0" fontId="81" fillId="8" borderId="11" xfId="5" applyFont="1" applyFill="1" applyBorder="1" applyAlignment="1">
      <alignment horizontal="center" vertical="center"/>
    </xf>
    <xf numFmtId="0" fontId="93" fillId="2" borderId="0" xfId="2" applyFont="1" applyFill="1" applyProtection="1">
      <protection locked="0"/>
    </xf>
    <xf numFmtId="0" fontId="2" fillId="8" borderId="0" xfId="2" applyFont="1" applyFill="1" applyAlignment="1">
      <alignment horizontal="left"/>
    </xf>
  </cellXfs>
  <cellStyles count="6">
    <cellStyle name="Hyperlink" xfId="1" builtinId="8"/>
    <cellStyle name="Hyperlink 2" xfId="3"/>
    <cellStyle name="Normal" xfId="0" builtinId="0"/>
    <cellStyle name="Normal 2" xfId="2"/>
    <cellStyle name="Normal 2 2" xfId="5"/>
    <cellStyle name="Normal 4" xfId="4"/>
  </cellStyles>
  <dxfs count="1">
    <dxf>
      <font>
        <condense val="0"/>
        <extend val="0"/>
        <color indexed="9"/>
      </font>
      <fill>
        <patternFill>
          <bgColor indexed="9"/>
        </patternFill>
      </fill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8575"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анализ'!$AK$9:$AK$18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анализ'!$AL$9:$AL$18</c:f>
              <c:numCache>
                <c:formatCode>General</c:formatCode>
                <c:ptCount val="10"/>
                <c:pt idx="0">
                  <c:v>11</c:v>
                </c:pt>
                <c:pt idx="1">
                  <c:v>10</c:v>
                </c:pt>
                <c:pt idx="2">
                  <c:v>10</c:v>
                </c:pt>
                <c:pt idx="3">
                  <c:v>12</c:v>
                </c:pt>
                <c:pt idx="4">
                  <c:v>12</c:v>
                </c:pt>
                <c:pt idx="5">
                  <c:v>8</c:v>
                </c:pt>
                <c:pt idx="6">
                  <c:v>8</c:v>
                </c:pt>
                <c:pt idx="7">
                  <c:v>10</c:v>
                </c:pt>
                <c:pt idx="8">
                  <c:v>10</c:v>
                </c:pt>
                <c:pt idx="9">
                  <c:v>11</c:v>
                </c:pt>
              </c:numCache>
            </c:numRef>
          </c:yVal>
          <c:smooth val="0"/>
        </c:ser>
        <c:ser>
          <c:idx val="0"/>
          <c:order val="1"/>
          <c:spPr>
            <a:ln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анализ'!$AK$9:$AK$18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анализ'!$AM$9:$AM$18</c:f>
              <c:numCache>
                <c:formatCode>General</c:formatCode>
                <c:ptCount val="10"/>
                <c:pt idx="0">
                  <c:v>9</c:v>
                </c:pt>
                <c:pt idx="1">
                  <c:v>10</c:v>
                </c:pt>
                <c:pt idx="2">
                  <c:v>10</c:v>
                </c:pt>
                <c:pt idx="3">
                  <c:v>8</c:v>
                </c:pt>
                <c:pt idx="4">
                  <c:v>8</c:v>
                </c:pt>
                <c:pt idx="5">
                  <c:v>12</c:v>
                </c:pt>
                <c:pt idx="6">
                  <c:v>12</c:v>
                </c:pt>
                <c:pt idx="7">
                  <c:v>10</c:v>
                </c:pt>
                <c:pt idx="8">
                  <c:v>10</c:v>
                </c:pt>
                <c:pt idx="9">
                  <c:v>9</c:v>
                </c:pt>
              </c:numCache>
            </c:numRef>
          </c:yVal>
          <c:smooth val="0"/>
        </c:ser>
        <c:ser>
          <c:idx val="2"/>
          <c:order val="2"/>
          <c:marker>
            <c:symbol val="star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анализ'!$AK$8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анализ'!$AL$8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3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анализ'!$AK$19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анализ'!$AL$19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1543024"/>
        <c:axId val="651547728"/>
      </c:scatterChart>
      <c:valAx>
        <c:axId val="651543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bg-BG"/>
          </a:p>
        </c:txPr>
        <c:crossAx val="651547728"/>
        <c:crosses val="autoZero"/>
        <c:crossBetween val="midCat"/>
      </c:valAx>
      <c:valAx>
        <c:axId val="651547728"/>
        <c:scaling>
          <c:orientation val="minMax"/>
          <c:max val="13"/>
          <c:min val="7"/>
        </c:scaling>
        <c:delete val="1"/>
        <c:axPos val="l"/>
        <c:numFmt formatCode="General" sourceLinked="1"/>
        <c:majorTickMark val="out"/>
        <c:minorTickMark val="none"/>
        <c:tickLblPos val="nextTo"/>
        <c:crossAx val="651543024"/>
        <c:crosses val="autoZero"/>
        <c:crossBetween val="midCat"/>
      </c:valAx>
    </c:plotArea>
    <c:plotVisOnly val="1"/>
    <c:dispBlanksAs val="gap"/>
    <c:showDLblsOverMax val="0"/>
  </c:chart>
  <c:spPr>
    <a:ln>
      <a:solidFill>
        <a:schemeClr val="bg1"/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анализ'!$AK$26:$AK$35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анализ'!$AL$26:$AL$35</c:f>
              <c:numCache>
                <c:formatCode>General</c:formatCode>
                <c:ptCount val="10"/>
                <c:pt idx="0">
                  <c:v>11</c:v>
                </c:pt>
                <c:pt idx="1">
                  <c:v>10</c:v>
                </c:pt>
                <c:pt idx="2">
                  <c:v>10</c:v>
                </c:pt>
                <c:pt idx="3">
                  <c:v>12</c:v>
                </c:pt>
                <c:pt idx="4">
                  <c:v>12</c:v>
                </c:pt>
                <c:pt idx="5">
                  <c:v>8</c:v>
                </c:pt>
                <c:pt idx="6">
                  <c:v>8</c:v>
                </c:pt>
                <c:pt idx="7">
                  <c:v>10</c:v>
                </c:pt>
                <c:pt idx="8">
                  <c:v>10</c:v>
                </c:pt>
                <c:pt idx="9">
                  <c:v>11</c:v>
                </c:pt>
              </c:numCache>
            </c:numRef>
          </c:yVal>
          <c:smooth val="0"/>
        </c:ser>
        <c:ser>
          <c:idx val="1"/>
          <c:order val="1"/>
          <c:spPr>
            <a:ln w="28575"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анализ'!$AK$26:$AK$35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анализ'!$AM$26:$AM$35</c:f>
              <c:numCache>
                <c:formatCode>General</c:formatCode>
                <c:ptCount val="10"/>
                <c:pt idx="0">
                  <c:v>9</c:v>
                </c:pt>
                <c:pt idx="1">
                  <c:v>10</c:v>
                </c:pt>
                <c:pt idx="2">
                  <c:v>10</c:v>
                </c:pt>
                <c:pt idx="3">
                  <c:v>8</c:v>
                </c:pt>
                <c:pt idx="4">
                  <c:v>8</c:v>
                </c:pt>
                <c:pt idx="5">
                  <c:v>12</c:v>
                </c:pt>
                <c:pt idx="6">
                  <c:v>12</c:v>
                </c:pt>
                <c:pt idx="7">
                  <c:v>10</c:v>
                </c:pt>
                <c:pt idx="8">
                  <c:v>10</c:v>
                </c:pt>
                <c:pt idx="9">
                  <c:v>9</c:v>
                </c:pt>
              </c:numCache>
            </c:numRef>
          </c:yVal>
          <c:smooth val="0"/>
        </c:ser>
        <c:ser>
          <c:idx val="2"/>
          <c:order val="2"/>
          <c:spPr>
            <a:ln w="28575">
              <a:noFill/>
            </a:ln>
          </c:spPr>
          <c:marker>
            <c:symbol val="star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анализ'!$AK$25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анализ'!$AL$25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3"/>
          <c:spPr>
            <a:ln w="28575">
              <a:noFill/>
            </a:ln>
          </c:spPr>
          <c:marker>
            <c:symbol val="star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анализ'!$AK$36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анализ'!$AL$36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1541064"/>
        <c:axId val="651548120"/>
      </c:scatterChart>
      <c:valAx>
        <c:axId val="651541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bg-BG"/>
          </a:p>
        </c:txPr>
        <c:crossAx val="651548120"/>
        <c:crosses val="autoZero"/>
        <c:crossBetween val="midCat"/>
      </c:valAx>
      <c:valAx>
        <c:axId val="651548120"/>
        <c:scaling>
          <c:orientation val="minMax"/>
          <c:max val="13"/>
          <c:min val="7"/>
        </c:scaling>
        <c:delete val="1"/>
        <c:axPos val="l"/>
        <c:numFmt formatCode="General" sourceLinked="1"/>
        <c:majorTickMark val="out"/>
        <c:minorTickMark val="none"/>
        <c:tickLblPos val="nextTo"/>
        <c:crossAx val="651541064"/>
        <c:crosses val="autoZero"/>
        <c:crossBetween val="midCat"/>
      </c:valAx>
    </c:plotArea>
    <c:plotVisOnly val="1"/>
    <c:dispBlanksAs val="gap"/>
    <c:showDLblsOverMax val="0"/>
  </c:chart>
  <c:spPr>
    <a:ln>
      <a:solidFill>
        <a:schemeClr val="bg1"/>
      </a:solidFill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8575"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анализ'!$AQ$10:$AQ$19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анализ'!$AR$10:$AR$19</c:f>
              <c:numCache>
                <c:formatCode>General</c:formatCode>
                <c:ptCount val="10"/>
                <c:pt idx="0">
                  <c:v>11</c:v>
                </c:pt>
                <c:pt idx="1">
                  <c:v>10</c:v>
                </c:pt>
                <c:pt idx="2">
                  <c:v>10</c:v>
                </c:pt>
                <c:pt idx="3">
                  <c:v>12</c:v>
                </c:pt>
                <c:pt idx="4">
                  <c:v>12</c:v>
                </c:pt>
                <c:pt idx="5">
                  <c:v>8</c:v>
                </c:pt>
                <c:pt idx="6">
                  <c:v>8</c:v>
                </c:pt>
                <c:pt idx="7">
                  <c:v>10</c:v>
                </c:pt>
                <c:pt idx="8">
                  <c:v>10</c:v>
                </c:pt>
                <c:pt idx="9">
                  <c:v>11</c:v>
                </c:pt>
              </c:numCache>
            </c:numRef>
          </c:yVal>
          <c:smooth val="0"/>
        </c:ser>
        <c:ser>
          <c:idx val="0"/>
          <c:order val="1"/>
          <c:spPr>
            <a:ln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анализ'!$AQ$10:$AQ$19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анализ'!$AS$10:$AS$19</c:f>
              <c:numCache>
                <c:formatCode>General</c:formatCode>
                <c:ptCount val="10"/>
                <c:pt idx="0">
                  <c:v>9</c:v>
                </c:pt>
                <c:pt idx="1">
                  <c:v>10</c:v>
                </c:pt>
                <c:pt idx="2">
                  <c:v>10</c:v>
                </c:pt>
                <c:pt idx="3">
                  <c:v>8</c:v>
                </c:pt>
                <c:pt idx="4">
                  <c:v>8</c:v>
                </c:pt>
                <c:pt idx="5">
                  <c:v>12</c:v>
                </c:pt>
                <c:pt idx="6">
                  <c:v>12</c:v>
                </c:pt>
                <c:pt idx="7">
                  <c:v>10</c:v>
                </c:pt>
                <c:pt idx="8">
                  <c:v>10</c:v>
                </c:pt>
                <c:pt idx="9">
                  <c:v>9</c:v>
                </c:pt>
              </c:numCache>
            </c:numRef>
          </c:yVal>
          <c:smooth val="0"/>
        </c:ser>
        <c:ser>
          <c:idx val="2"/>
          <c:order val="2"/>
          <c:marker>
            <c:symbol val="star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анализ'!$AQ$9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анализ'!$AR$9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3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анализ'!$AQ$20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анализ'!$AR$20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8846480"/>
        <c:axId val="480533968"/>
      </c:scatterChart>
      <c:valAx>
        <c:axId val="478846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bg-BG"/>
          </a:p>
        </c:txPr>
        <c:crossAx val="480533968"/>
        <c:crosses val="autoZero"/>
        <c:crossBetween val="midCat"/>
      </c:valAx>
      <c:valAx>
        <c:axId val="480533968"/>
        <c:scaling>
          <c:orientation val="minMax"/>
          <c:max val="13"/>
          <c:min val="7"/>
        </c:scaling>
        <c:delete val="1"/>
        <c:axPos val="l"/>
        <c:numFmt formatCode="General" sourceLinked="1"/>
        <c:majorTickMark val="out"/>
        <c:minorTickMark val="none"/>
        <c:tickLblPos val="nextTo"/>
        <c:crossAx val="478846480"/>
        <c:crosses val="autoZero"/>
        <c:crossBetween val="midCat"/>
      </c:valAx>
    </c:plotArea>
    <c:plotVisOnly val="1"/>
    <c:dispBlanksAs val="gap"/>
    <c:showDLblsOverMax val="0"/>
  </c:chart>
  <c:spPr>
    <a:ln>
      <a:solidFill>
        <a:schemeClr val="bg1"/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8575"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анализ'!$AQ$28:$AQ$37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анализ'!$AR$28:$AR$37</c:f>
              <c:numCache>
                <c:formatCode>General</c:formatCode>
                <c:ptCount val="10"/>
                <c:pt idx="0">
                  <c:v>11</c:v>
                </c:pt>
                <c:pt idx="1">
                  <c:v>10</c:v>
                </c:pt>
                <c:pt idx="2">
                  <c:v>10</c:v>
                </c:pt>
                <c:pt idx="3">
                  <c:v>12</c:v>
                </c:pt>
                <c:pt idx="4">
                  <c:v>12</c:v>
                </c:pt>
                <c:pt idx="5">
                  <c:v>8</c:v>
                </c:pt>
                <c:pt idx="6">
                  <c:v>8</c:v>
                </c:pt>
                <c:pt idx="7">
                  <c:v>10</c:v>
                </c:pt>
                <c:pt idx="8">
                  <c:v>10</c:v>
                </c:pt>
                <c:pt idx="9">
                  <c:v>11</c:v>
                </c:pt>
              </c:numCache>
            </c:numRef>
          </c:yVal>
          <c:smooth val="0"/>
        </c:ser>
        <c:ser>
          <c:idx val="0"/>
          <c:order val="1"/>
          <c:spPr>
            <a:ln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анализ'!$AQ$28:$AQ$37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анализ'!$AS$28:$AS$37</c:f>
              <c:numCache>
                <c:formatCode>General</c:formatCode>
                <c:ptCount val="10"/>
                <c:pt idx="0">
                  <c:v>9</c:v>
                </c:pt>
                <c:pt idx="1">
                  <c:v>10</c:v>
                </c:pt>
                <c:pt idx="2">
                  <c:v>10</c:v>
                </c:pt>
                <c:pt idx="3">
                  <c:v>8</c:v>
                </c:pt>
                <c:pt idx="4">
                  <c:v>8</c:v>
                </c:pt>
                <c:pt idx="5">
                  <c:v>12</c:v>
                </c:pt>
                <c:pt idx="6">
                  <c:v>12</c:v>
                </c:pt>
                <c:pt idx="7">
                  <c:v>10</c:v>
                </c:pt>
                <c:pt idx="8">
                  <c:v>10</c:v>
                </c:pt>
                <c:pt idx="9">
                  <c:v>9</c:v>
                </c:pt>
              </c:numCache>
            </c:numRef>
          </c:yVal>
          <c:smooth val="0"/>
        </c:ser>
        <c:ser>
          <c:idx val="2"/>
          <c:order val="2"/>
          <c:marker>
            <c:symbol val="star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анализ'!$AQ$27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анализ'!$AR$27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3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анализ'!$AQ$38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анализ'!$AR$38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1960304"/>
        <c:axId val="681955208"/>
      </c:scatterChart>
      <c:valAx>
        <c:axId val="681960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bg-BG"/>
          </a:p>
        </c:txPr>
        <c:crossAx val="681955208"/>
        <c:crosses val="autoZero"/>
        <c:crossBetween val="midCat"/>
      </c:valAx>
      <c:valAx>
        <c:axId val="681955208"/>
        <c:scaling>
          <c:orientation val="minMax"/>
          <c:max val="13"/>
          <c:min val="7"/>
        </c:scaling>
        <c:delete val="1"/>
        <c:axPos val="l"/>
        <c:numFmt formatCode="General" sourceLinked="1"/>
        <c:majorTickMark val="out"/>
        <c:minorTickMark val="none"/>
        <c:tickLblPos val="nextTo"/>
        <c:crossAx val="681960304"/>
        <c:crosses val="autoZero"/>
        <c:crossBetween val="midCat"/>
      </c:valAx>
    </c:plotArea>
    <c:plotVisOnly val="1"/>
    <c:dispBlanksAs val="gap"/>
    <c:showDLblsOverMax val="0"/>
  </c:chart>
  <c:spPr>
    <a:ln>
      <a:solidFill>
        <a:schemeClr val="bg1"/>
      </a:solidFill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8575"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анализ'!$AX$15:$AX$24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анализ'!$AY$15:$AY$24</c:f>
              <c:numCache>
                <c:formatCode>General</c:formatCode>
                <c:ptCount val="10"/>
                <c:pt idx="0">
                  <c:v>11</c:v>
                </c:pt>
                <c:pt idx="1">
                  <c:v>10</c:v>
                </c:pt>
                <c:pt idx="2">
                  <c:v>10</c:v>
                </c:pt>
                <c:pt idx="3">
                  <c:v>12</c:v>
                </c:pt>
                <c:pt idx="4">
                  <c:v>12</c:v>
                </c:pt>
                <c:pt idx="5">
                  <c:v>8</c:v>
                </c:pt>
                <c:pt idx="6">
                  <c:v>8</c:v>
                </c:pt>
                <c:pt idx="7">
                  <c:v>10</c:v>
                </c:pt>
                <c:pt idx="8">
                  <c:v>10</c:v>
                </c:pt>
                <c:pt idx="9">
                  <c:v>11</c:v>
                </c:pt>
              </c:numCache>
            </c:numRef>
          </c:yVal>
          <c:smooth val="0"/>
        </c:ser>
        <c:ser>
          <c:idx val="0"/>
          <c:order val="1"/>
          <c:spPr>
            <a:ln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анализ'!$AX$15:$AX$24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анализ'!$AZ$15:$AZ$24</c:f>
              <c:numCache>
                <c:formatCode>General</c:formatCode>
                <c:ptCount val="10"/>
                <c:pt idx="0">
                  <c:v>9</c:v>
                </c:pt>
                <c:pt idx="1">
                  <c:v>10</c:v>
                </c:pt>
                <c:pt idx="2">
                  <c:v>10</c:v>
                </c:pt>
                <c:pt idx="3">
                  <c:v>8</c:v>
                </c:pt>
                <c:pt idx="4">
                  <c:v>8</c:v>
                </c:pt>
                <c:pt idx="5">
                  <c:v>12</c:v>
                </c:pt>
                <c:pt idx="6">
                  <c:v>12</c:v>
                </c:pt>
                <c:pt idx="7">
                  <c:v>10</c:v>
                </c:pt>
                <c:pt idx="8">
                  <c:v>10</c:v>
                </c:pt>
                <c:pt idx="9">
                  <c:v>9</c:v>
                </c:pt>
              </c:numCache>
            </c:numRef>
          </c:yVal>
          <c:smooth val="0"/>
        </c:ser>
        <c:ser>
          <c:idx val="2"/>
          <c:order val="2"/>
          <c:marker>
            <c:symbol val="star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анализ'!$AX$14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анализ'!$AY$14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3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анализ'!$AX$25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анализ'!$AY$25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1961088"/>
        <c:axId val="681959128"/>
      </c:scatterChart>
      <c:valAx>
        <c:axId val="681961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bg-BG"/>
          </a:p>
        </c:txPr>
        <c:crossAx val="681959128"/>
        <c:crosses val="autoZero"/>
        <c:crossBetween val="midCat"/>
      </c:valAx>
      <c:valAx>
        <c:axId val="681959128"/>
        <c:scaling>
          <c:orientation val="minMax"/>
          <c:max val="13"/>
          <c:min val="7"/>
        </c:scaling>
        <c:delete val="1"/>
        <c:axPos val="l"/>
        <c:numFmt formatCode="General" sourceLinked="1"/>
        <c:majorTickMark val="out"/>
        <c:minorTickMark val="none"/>
        <c:tickLblPos val="nextTo"/>
        <c:crossAx val="681961088"/>
        <c:crosses val="autoZero"/>
        <c:crossBetween val="midCat"/>
      </c:valAx>
    </c:plotArea>
    <c:plotVisOnly val="1"/>
    <c:dispBlanksAs val="gap"/>
    <c:showDLblsOverMax val="0"/>
  </c:chart>
  <c:spPr>
    <a:ln>
      <a:solidFill>
        <a:schemeClr val="bg1"/>
      </a:solidFill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6124954941495904"/>
          <c:y val="5.5878578334166339E-2"/>
          <c:w val="0.7035750068187393"/>
          <c:h val="0.7986244838386822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#,##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ln>
                      <a:noFill/>
                    </a:ln>
                    <a:solidFill>
                      <a:schemeClr val="bg1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't-зависими извадки'!$E$12:$E$13</c:f>
              <c:strCache>
                <c:ptCount val="2"/>
                <c:pt idx="0">
                  <c:v>Извадка 1</c:v>
                </c:pt>
                <c:pt idx="1">
                  <c:v>Извадка 2</c:v>
                </c:pt>
              </c:strCache>
            </c:strRef>
          </c:cat>
          <c:val>
            <c:numRef>
              <c:f>'t-зависими извадки'!$J$12:$J$13</c:f>
              <c:numCache>
                <c:formatCode>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8124296"/>
        <c:axId val="798129784"/>
      </c:barChart>
      <c:catAx>
        <c:axId val="798124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99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99"/>
                </a:solidFill>
                <a:latin typeface="+mn-lt"/>
                <a:ea typeface="Arial"/>
                <a:cs typeface="Arial"/>
              </a:defRPr>
            </a:pPr>
            <a:endParaRPr lang="bg-BG"/>
          </a:p>
        </c:txPr>
        <c:crossAx val="798129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812978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99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bg-BG" sz="900">
                    <a:solidFill>
                      <a:srgbClr val="000099"/>
                    </a:solidFill>
                    <a:latin typeface="+mn-lt"/>
                  </a:rPr>
                  <a:t>Средни стойности</a:t>
                </a:r>
              </a:p>
            </c:rich>
          </c:tx>
          <c:layout>
            <c:manualLayout>
              <c:xMode val="edge"/>
              <c:yMode val="edge"/>
              <c:x val="4.0200994612515542E-2"/>
              <c:y val="0.12605068897637794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99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99"/>
                </a:solidFill>
                <a:latin typeface="+mn-lt"/>
                <a:ea typeface="Arial"/>
                <a:cs typeface="Arial"/>
              </a:defRPr>
            </a:pPr>
            <a:endParaRPr lang="bg-BG"/>
          </a:p>
        </c:txPr>
        <c:crossAx val="798124296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solidFill>
                <a:srgbClr val="000099"/>
              </a:solidFill>
            </a:ln>
          </c:spPr>
          <c:marker>
            <c:symbol val="none"/>
          </c:marker>
          <c:xVal>
            <c:numRef>
              <c:f>'t-зависими извадки'!$AH$20:$AH$29</c:f>
              <c:numCache>
                <c:formatCode>General</c:formatCode>
                <c:ptCount val="10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6</c:v>
                </c:pt>
                <c:pt idx="4">
                  <c:v>6</c:v>
                </c:pt>
                <c:pt idx="5">
                  <c:v>2</c:v>
                </c:pt>
                <c:pt idx="6">
                  <c:v>2</c:v>
                </c:pt>
                <c:pt idx="7">
                  <c:v>4</c:v>
                </c:pt>
                <c:pt idx="8">
                  <c:v>4</c:v>
                </c:pt>
                <c:pt idx="9">
                  <c:v>5</c:v>
                </c:pt>
              </c:numCache>
            </c:numRef>
          </c:xVal>
          <c:yVal>
            <c:numRef>
              <c:f>'t-зависими извадки'!$AG$20:$AG$29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</c:ser>
        <c:ser>
          <c:idx val="1"/>
          <c:order val="1"/>
          <c:spPr>
            <a:ln w="28575">
              <a:solidFill>
                <a:srgbClr val="000099"/>
              </a:solidFill>
            </a:ln>
          </c:spPr>
          <c:marker>
            <c:symbol val="none"/>
          </c:marker>
          <c:xVal>
            <c:numRef>
              <c:f>'t-зависими извадки'!$AI$20:$AI$29</c:f>
              <c:numCache>
                <c:formatCode>General</c:formatCode>
                <c:ptCount val="10"/>
                <c:pt idx="0">
                  <c:v>3</c:v>
                </c:pt>
                <c:pt idx="1">
                  <c:v>4</c:v>
                </c:pt>
                <c:pt idx="2">
                  <c:v>4</c:v>
                </c:pt>
                <c:pt idx="3">
                  <c:v>2</c:v>
                </c:pt>
                <c:pt idx="4">
                  <c:v>2</c:v>
                </c:pt>
                <c:pt idx="5">
                  <c:v>6</c:v>
                </c:pt>
                <c:pt idx="6">
                  <c:v>6</c:v>
                </c:pt>
                <c:pt idx="7">
                  <c:v>4</c:v>
                </c:pt>
                <c:pt idx="8">
                  <c:v>4</c:v>
                </c:pt>
                <c:pt idx="9">
                  <c:v>3</c:v>
                </c:pt>
              </c:numCache>
            </c:numRef>
          </c:xVal>
          <c:yVal>
            <c:numRef>
              <c:f>'t-зависими извадки'!$AG$20:$AG$29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</c:ser>
        <c:ser>
          <c:idx val="2"/>
          <c:order val="2"/>
          <c:spPr>
            <a:ln w="28575">
              <a:noFill/>
            </a:ln>
          </c:spPr>
          <c:marker>
            <c:symbol val="star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't-зависими извадки'!$AH$19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't-зависими извадки'!$AG$19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3"/>
          <c:spPr>
            <a:ln w="28575">
              <a:noFill/>
            </a:ln>
          </c:spPr>
          <c:marker>
            <c:symbol val="star"/>
            <c:size val="7"/>
            <c:spPr>
              <a:noFill/>
              <a:ln>
                <a:solidFill>
                  <a:srgbClr val="FF0000"/>
                </a:solidFill>
              </a:ln>
            </c:spPr>
          </c:marker>
          <c:xVal>
            <c:numRef>
              <c:f>'t-зависими извадки'!$AH$30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't-зависими извадки'!$AG$30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4"/>
          <c:order val="4"/>
          <c:spPr>
            <a:ln>
              <a:solidFill>
                <a:srgbClr val="000099"/>
              </a:solidFill>
            </a:ln>
          </c:spPr>
          <c:marker>
            <c:symbol val="none"/>
          </c:marker>
          <c:xVal>
            <c:numRef>
              <c:f>'t-зависими извадки'!$AH$38:$AH$47</c:f>
              <c:numCache>
                <c:formatCode>General</c:formatCode>
                <c:ptCount val="10"/>
                <c:pt idx="0">
                  <c:v>10</c:v>
                </c:pt>
                <c:pt idx="1">
                  <c:v>9</c:v>
                </c:pt>
                <c:pt idx="2">
                  <c:v>9</c:v>
                </c:pt>
                <c:pt idx="3">
                  <c:v>11</c:v>
                </c:pt>
                <c:pt idx="4">
                  <c:v>11</c:v>
                </c:pt>
                <c:pt idx="5">
                  <c:v>7</c:v>
                </c:pt>
                <c:pt idx="6">
                  <c:v>7</c:v>
                </c:pt>
                <c:pt idx="7">
                  <c:v>9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't-зависими извадки'!$AG$38:$AG$47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</c:ser>
        <c:ser>
          <c:idx val="5"/>
          <c:order val="5"/>
          <c:spPr>
            <a:ln>
              <a:solidFill>
                <a:srgbClr val="000099"/>
              </a:solidFill>
            </a:ln>
          </c:spPr>
          <c:marker>
            <c:symbol val="none"/>
          </c:marker>
          <c:xVal>
            <c:numRef>
              <c:f>'t-зависими извадки'!$AI$38:$AI$47</c:f>
              <c:numCache>
                <c:formatCode>General</c:formatCode>
                <c:ptCount val="10"/>
                <c:pt idx="0">
                  <c:v>8</c:v>
                </c:pt>
                <c:pt idx="1">
                  <c:v>9</c:v>
                </c:pt>
                <c:pt idx="2">
                  <c:v>9</c:v>
                </c:pt>
                <c:pt idx="3">
                  <c:v>7</c:v>
                </c:pt>
                <c:pt idx="4">
                  <c:v>7</c:v>
                </c:pt>
                <c:pt idx="5">
                  <c:v>11</c:v>
                </c:pt>
                <c:pt idx="6">
                  <c:v>11</c:v>
                </c:pt>
                <c:pt idx="7">
                  <c:v>9</c:v>
                </c:pt>
                <c:pt idx="8">
                  <c:v>9</c:v>
                </c:pt>
                <c:pt idx="9">
                  <c:v>8</c:v>
                </c:pt>
              </c:numCache>
            </c:numRef>
          </c:xVal>
          <c:yVal>
            <c:numRef>
              <c:f>'t-зависими извадки'!$AG$38:$AG$47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</c:ser>
        <c:ser>
          <c:idx val="6"/>
          <c:order val="6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't-зависими извадки'!$AH$37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't-зависими извадки'!$AG$37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7"/>
          <c:order val="7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't-зависими извадки'!$AH$48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't-зависими извадки'!$AG$48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8125472"/>
        <c:axId val="798129392"/>
      </c:scatterChart>
      <c:valAx>
        <c:axId val="798125472"/>
        <c:scaling>
          <c:orientation val="minMax"/>
          <c:max val="12.5"/>
          <c:min val="0.5"/>
        </c:scaling>
        <c:delete val="1"/>
        <c:axPos val="b"/>
        <c:numFmt formatCode="General" sourceLinked="1"/>
        <c:majorTickMark val="out"/>
        <c:minorTickMark val="none"/>
        <c:tickLblPos val="nextTo"/>
        <c:crossAx val="798129392"/>
        <c:crosses val="autoZero"/>
        <c:crossBetween val="midCat"/>
      </c:valAx>
      <c:valAx>
        <c:axId val="798129392"/>
        <c:scaling>
          <c:orientation val="minMax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>
            <a:solidFill>
              <a:srgbClr val="000099"/>
            </a:solidFill>
          </a:ln>
        </c:spPr>
        <c:txPr>
          <a:bodyPr/>
          <a:lstStyle/>
          <a:p>
            <a:pPr>
              <a:defRPr sz="900">
                <a:solidFill>
                  <a:srgbClr val="000099"/>
                </a:solidFill>
              </a:defRPr>
            </a:pPr>
            <a:endParaRPr lang="bg-BG"/>
          </a:p>
        </c:txPr>
        <c:crossAx val="798125472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199689963514001"/>
          <c:y val="8.0732603546507908E-2"/>
          <c:w val="0.76277961745765421"/>
          <c:h val="0.792480857609229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40000"/>
                <a:lumOff val="60000"/>
              </a:schemeClr>
            </a:solidFill>
            <a:ln w="12700">
              <a:solidFill>
                <a:schemeClr val="tx2">
                  <a:lumMod val="40000"/>
                  <a:lumOff val="60000"/>
                </a:schemeClr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25" b="1" i="0" u="none" strike="noStrike" baseline="0">
                    <a:solidFill>
                      <a:srgbClr val="000099"/>
                    </a:solidFill>
                    <a:latin typeface="+mn-lt"/>
                    <a:ea typeface="Arial"/>
                    <a:cs typeface="Arial"/>
                  </a:defRPr>
                </a:pPr>
                <a:endParaRPr lang="bg-BG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't-независими извадки'!$F$13:$F$14</c:f>
              <c:strCache>
                <c:ptCount val="2"/>
                <c:pt idx="0">
                  <c:v>Група 1</c:v>
                </c:pt>
                <c:pt idx="1">
                  <c:v>Група 2</c:v>
                </c:pt>
              </c:strCache>
            </c:strRef>
          </c:cat>
          <c:val>
            <c:numRef>
              <c:f>'t-независими извадки'!$K$13:$K$14</c:f>
              <c:numCache>
                <c:formatCode>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2"/>
        <c:axId val="798148992"/>
        <c:axId val="798148208"/>
      </c:barChart>
      <c:catAx>
        <c:axId val="798148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99"/>
            </a:solidFill>
            <a:prstDash val="solid"/>
          </a:ln>
        </c:spPr>
        <c:txPr>
          <a:bodyPr rot="0" vert="horz"/>
          <a:lstStyle/>
          <a:p>
            <a:pPr>
              <a:defRPr sz="1125" b="1" i="0" u="none" strike="noStrike" baseline="0">
                <a:solidFill>
                  <a:srgbClr val="000099"/>
                </a:solidFill>
                <a:latin typeface="+mn-lt"/>
                <a:ea typeface="Arial"/>
                <a:cs typeface="Arial"/>
              </a:defRPr>
            </a:pPr>
            <a:endParaRPr lang="bg-BG"/>
          </a:p>
        </c:txPr>
        <c:crossAx val="798148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814820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 sz="1100">
                    <a:solidFill>
                      <a:srgbClr val="000099"/>
                    </a:solidFill>
                    <a:latin typeface="+mn-lt"/>
                  </a:rPr>
                  <a:t>Стойности на променливата </a:t>
                </a:r>
                <a:r>
                  <a:rPr lang="bg-BG"/>
                  <a:t>Х</a:t>
                </a:r>
              </a:p>
            </c:rich>
          </c:tx>
          <c:layout>
            <c:manualLayout>
              <c:xMode val="edge"/>
              <c:yMode val="edge"/>
              <c:x val="3.063058072514805E-2"/>
              <c:y val="0.19427359315934564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99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99"/>
                </a:solidFill>
                <a:latin typeface="+mn-lt"/>
                <a:ea typeface="Arial"/>
                <a:cs typeface="Arial"/>
              </a:defRPr>
            </a:pPr>
            <a:endParaRPr lang="bg-BG"/>
          </a:p>
        </c:txPr>
        <c:crossAx val="798148992"/>
        <c:crosses val="autoZero"/>
        <c:crossBetween val="between"/>
      </c:valAx>
      <c:spPr>
        <a:solidFill>
          <a:srgbClr val="FFFFFF"/>
        </a:solidFill>
        <a:ln w="12700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 paperSize="9" orientation="landscape" horizontalDpi="200" verticalDpi="2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>
              <a:solidFill>
                <a:srgbClr val="000099"/>
              </a:solidFill>
            </a:ln>
          </c:spPr>
          <c:marker>
            <c:symbol val="none"/>
          </c:marker>
          <c:xVal>
            <c:numRef>
              <c:f>'t-независими извадки'!$AF$16:$AF$25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't-независими извадки'!$AG$16:$AG$25</c:f>
              <c:numCache>
                <c:formatCode>General</c:formatCode>
                <c:ptCount val="10"/>
                <c:pt idx="0">
                  <c:v>9</c:v>
                </c:pt>
                <c:pt idx="1">
                  <c:v>8</c:v>
                </c:pt>
                <c:pt idx="2">
                  <c:v>8</c:v>
                </c:pt>
                <c:pt idx="3">
                  <c:v>10</c:v>
                </c:pt>
                <c:pt idx="4">
                  <c:v>10</c:v>
                </c:pt>
                <c:pt idx="5">
                  <c:v>6</c:v>
                </c:pt>
                <c:pt idx="6">
                  <c:v>6</c:v>
                </c:pt>
                <c:pt idx="7">
                  <c:v>8</c:v>
                </c:pt>
                <c:pt idx="8">
                  <c:v>8</c:v>
                </c:pt>
                <c:pt idx="9">
                  <c:v>9</c:v>
                </c:pt>
              </c:numCache>
            </c:numRef>
          </c:yVal>
          <c:smooth val="0"/>
        </c:ser>
        <c:ser>
          <c:idx val="1"/>
          <c:order val="1"/>
          <c:spPr>
            <a:ln>
              <a:solidFill>
                <a:srgbClr val="000099"/>
              </a:solidFill>
            </a:ln>
          </c:spPr>
          <c:marker>
            <c:symbol val="none"/>
          </c:marker>
          <c:xVal>
            <c:numRef>
              <c:f>'t-независими извадки'!$AF$16:$AF$25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't-независими извадки'!$AH$16:$AH$25</c:f>
              <c:numCache>
                <c:formatCode>General</c:formatCode>
                <c:ptCount val="10"/>
                <c:pt idx="0">
                  <c:v>7</c:v>
                </c:pt>
                <c:pt idx="1">
                  <c:v>8</c:v>
                </c:pt>
                <c:pt idx="2">
                  <c:v>8</c:v>
                </c:pt>
                <c:pt idx="3">
                  <c:v>6</c:v>
                </c:pt>
                <c:pt idx="4">
                  <c:v>6</c:v>
                </c:pt>
                <c:pt idx="5">
                  <c:v>10</c:v>
                </c:pt>
                <c:pt idx="6">
                  <c:v>10</c:v>
                </c:pt>
                <c:pt idx="7">
                  <c:v>8</c:v>
                </c:pt>
                <c:pt idx="8">
                  <c:v>8</c:v>
                </c:pt>
                <c:pt idx="9">
                  <c:v>7</c:v>
                </c:pt>
              </c:numCache>
            </c:numRef>
          </c:yVal>
          <c:smooth val="0"/>
        </c:ser>
        <c:ser>
          <c:idx val="2"/>
          <c:order val="2"/>
          <c:spPr>
            <a:ln>
              <a:solidFill>
                <a:srgbClr val="FF0000"/>
              </a:solidFill>
            </a:ln>
          </c:spPr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't-независими извадки'!$AF$15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't-независими извадки'!$AG$15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3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't-независими извадки'!$AF$26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't-независими извадки'!$AG$26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4"/>
          <c:order val="4"/>
          <c:spPr>
            <a:ln>
              <a:solidFill>
                <a:srgbClr val="000099"/>
              </a:solidFill>
            </a:ln>
          </c:spPr>
          <c:marker>
            <c:symbol val="none"/>
          </c:marker>
          <c:xVal>
            <c:numRef>
              <c:f>'t-независими извадки'!$AF$34:$AF$43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't-независими извадки'!$AG$34:$AG$43</c:f>
              <c:numCache>
                <c:formatCode>General</c:formatCode>
                <c:ptCount val="10"/>
                <c:pt idx="0">
                  <c:v>4</c:v>
                </c:pt>
                <c:pt idx="1">
                  <c:v>3</c:v>
                </c:pt>
                <c:pt idx="2">
                  <c:v>3</c:v>
                </c:pt>
                <c:pt idx="3">
                  <c:v>5</c:v>
                </c:pt>
                <c:pt idx="4">
                  <c:v>5</c:v>
                </c:pt>
                <c:pt idx="5">
                  <c:v>1</c:v>
                </c:pt>
                <c:pt idx="6">
                  <c:v>1</c:v>
                </c:pt>
                <c:pt idx="7">
                  <c:v>3</c:v>
                </c:pt>
                <c:pt idx="8">
                  <c:v>3</c:v>
                </c:pt>
                <c:pt idx="9">
                  <c:v>4</c:v>
                </c:pt>
              </c:numCache>
            </c:numRef>
          </c:yVal>
          <c:smooth val="0"/>
        </c:ser>
        <c:ser>
          <c:idx val="5"/>
          <c:order val="5"/>
          <c:spPr>
            <a:ln>
              <a:solidFill>
                <a:srgbClr val="000099"/>
              </a:solidFill>
            </a:ln>
          </c:spPr>
          <c:marker>
            <c:symbol val="none"/>
          </c:marker>
          <c:xVal>
            <c:numRef>
              <c:f>'t-независими извадки'!$AF$34:$AF$43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't-независими извадки'!$AH$34:$AH$43</c:f>
              <c:numCache>
                <c:formatCode>General</c:formatCode>
                <c:ptCount val="10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5">
                  <c:v>5</c:v>
                </c:pt>
                <c:pt idx="6">
                  <c:v>5</c:v>
                </c:pt>
                <c:pt idx="7">
                  <c:v>3</c:v>
                </c:pt>
                <c:pt idx="8">
                  <c:v>3</c:v>
                </c:pt>
                <c:pt idx="9">
                  <c:v>2</c:v>
                </c:pt>
              </c:numCache>
            </c:numRef>
          </c:yVal>
          <c:smooth val="0"/>
        </c:ser>
        <c:ser>
          <c:idx val="6"/>
          <c:order val="6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't-независими извадки'!$AF$33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't-независими извадки'!$AG$33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7"/>
          <c:order val="7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't-независими извадки'!$AF$44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't-независими извадки'!$AG$44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8144288"/>
        <c:axId val="798145464"/>
      </c:scatterChart>
      <c:valAx>
        <c:axId val="798144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tx2">
                <a:lumMod val="60000"/>
                <a:lumOff val="40000"/>
              </a:schemeClr>
            </a:solidFill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80"/>
                </a:solidFill>
                <a:latin typeface="Calibri"/>
                <a:ea typeface="Calibri"/>
                <a:cs typeface="Calibri"/>
              </a:defRPr>
            </a:pPr>
            <a:endParaRPr lang="bg-BG"/>
          </a:p>
        </c:txPr>
        <c:crossAx val="798145464"/>
        <c:crosses val="autoZero"/>
        <c:crossBetween val="midCat"/>
      </c:valAx>
      <c:valAx>
        <c:axId val="798145464"/>
        <c:scaling>
          <c:orientation val="minMax"/>
          <c:max val="10"/>
          <c:min val="0"/>
        </c:scaling>
        <c:delete val="1"/>
        <c:axPos val="l"/>
        <c:numFmt formatCode="General" sourceLinked="1"/>
        <c:majorTickMark val="out"/>
        <c:minorTickMark val="none"/>
        <c:tickLblPos val="nextTo"/>
        <c:crossAx val="798144288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701492537313432E-2"/>
          <c:y val="0.1723700736313907"/>
          <c:w val="0.87810276605543391"/>
          <c:h val="0.76311763760498563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25400">
                <a:solidFill>
                  <a:srgbClr val="FFFFFF"/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1971288350862023"/>
                  <c:y val="-0.41518401895249374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</c:trendlineLbl>
          </c:trendline>
          <c:xVal>
            <c:numRef>
              <c:f>'Обикновена линейна корелация'!$B$9:$B$1008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корелация'!$C$9:$C$1008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4399992"/>
        <c:axId val="794400384"/>
      </c:scatterChart>
      <c:valAx>
        <c:axId val="7943999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94400384"/>
        <c:crosses val="autoZero"/>
        <c:crossBetween val="midCat"/>
      </c:valAx>
      <c:valAx>
        <c:axId val="79440038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794399992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701492537313432E-2"/>
          <c:y val="9.0909090909090912E-2"/>
          <c:w val="0.87313432835820892"/>
          <c:h val="0.83636363636363631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25400">
                <a:solidFill>
                  <a:srgbClr val="FFFFFF"/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23455514479341244"/>
                  <c:y val="-0.33408528479394622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</c:trendlineLbl>
          </c:trendline>
          <c:xVal>
            <c:numRef>
              <c:f>'Обикновена линейна корелация'!$B$9:$B$1008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корелация'!$D$9:$D$1008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4401168"/>
        <c:axId val="794401560"/>
      </c:scatterChart>
      <c:valAx>
        <c:axId val="794401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94401560"/>
        <c:crosses val="autoZero"/>
        <c:crossBetween val="midCat"/>
      </c:valAx>
      <c:valAx>
        <c:axId val="79440156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794401168"/>
        <c:crosses val="autoZero"/>
        <c:crossBetween val="midCat"/>
      </c:valAx>
      <c:spPr>
        <a:noFill/>
        <a:ln w="3175">
          <a:solidFill>
            <a:schemeClr val="bg1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008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1852226940299048E-2"/>
          <c:y val="0.15857990710056222"/>
          <c:w val="0.87906077356623236"/>
          <c:h val="0.75730730403017033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3175">
                <a:solidFill>
                  <a:srgbClr val="FFFFFF"/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21600256482136856"/>
                  <c:y val="-0.40871354899111367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</c:trendlineLbl>
          </c:trendline>
          <c:xVal>
            <c:numRef>
              <c:f>'Обикновена линейна корелация'!$B$9:$B$1008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корелация'!$E$9:$E$1008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4399600"/>
        <c:axId val="794402344"/>
      </c:scatterChart>
      <c:valAx>
        <c:axId val="794399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94402344"/>
        <c:crosses val="autoZero"/>
        <c:crossBetween val="midCat"/>
      </c:valAx>
      <c:valAx>
        <c:axId val="79440234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794399600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2238805970149252E-2"/>
          <c:y val="0.15620971404949399"/>
          <c:w val="0.86824393642343189"/>
          <c:h val="0.73595586471575913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3175">
                <a:solidFill>
                  <a:srgbClr val="FFFFFF"/>
                </a:solidFill>
                <a:prstDash val="sysDash"/>
              </a:ln>
            </c:spPr>
            <c:trendlineType val="linear"/>
            <c:dispRSqr val="1"/>
            <c:dispEq val="0"/>
            <c:trendlineLbl>
              <c:layout>
                <c:manualLayout>
                  <c:x val="0.21753122384035486"/>
                  <c:y val="-0.30877142842561356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</c:trendlineLbl>
          </c:trendline>
          <c:xVal>
            <c:numRef>
              <c:f>'Обикновена линейна корелация'!$B$9:$B$1008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корелация'!$F$9:$F$1008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4400776"/>
        <c:axId val="794402736"/>
      </c:scatterChart>
      <c:valAx>
        <c:axId val="794400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94402736"/>
        <c:crosses val="autoZero"/>
        <c:crossBetween val="midCat"/>
      </c:valAx>
      <c:valAx>
        <c:axId val="79440273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794400776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5217852821082584E-2"/>
          <c:y val="0.18983431073479884"/>
          <c:w val="0.85753055389977484"/>
          <c:h val="0.72834827753073628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25400">
                <a:solidFill>
                  <a:srgbClr val="FFFFFF"/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3496930372417773"/>
                  <c:y val="-0.48191653124552719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</c:trendlineLbl>
          </c:trendline>
          <c:xVal>
            <c:numRef>
              <c:f>'Обикновена линейна корелация'!$C$9:$C$1008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корелация'!$D$9:$D$1008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4404696"/>
        <c:axId val="794405480"/>
      </c:scatterChart>
      <c:valAx>
        <c:axId val="7944046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94405480"/>
        <c:crosses val="autoZero"/>
        <c:crossBetween val="midCat"/>
      </c:valAx>
      <c:valAx>
        <c:axId val="79440548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794404696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724996638619783E-2"/>
          <c:y val="0.1381114535202598"/>
          <c:w val="0.88888491183765916"/>
          <c:h val="0.79585432836292025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3175">
                <a:solidFill>
                  <a:srgbClr val="FFFFFF"/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36286268485989909"/>
                  <c:y val="-0.34484064821866134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</c:trendlineLbl>
          </c:trendline>
          <c:xVal>
            <c:numRef>
              <c:f>'Обикновена линейна корелация'!$C$9:$C$1008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корелация'!$E$9:$E$1008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4405872"/>
        <c:axId val="794403128"/>
      </c:scatterChart>
      <c:valAx>
        <c:axId val="7944058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94403128"/>
        <c:crosses val="autoZero"/>
        <c:crossBetween val="midCat"/>
      </c:valAx>
      <c:valAx>
        <c:axId val="79440312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794405872"/>
        <c:crosses val="autoZero"/>
        <c:crossBetween val="midCat"/>
      </c:valAx>
      <c:spPr>
        <a:noFill/>
        <a:ln w="3175">
          <a:solidFill>
            <a:schemeClr val="bg1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3478568547388387E-2"/>
          <c:y val="6.8628108035654445E-2"/>
          <c:w val="0.89131065522146191"/>
          <c:h val="0.83334131186151827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3175">
                <a:solidFill>
                  <a:srgbClr val="FFFFFF"/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35170769809885871"/>
                  <c:y val="-0.29968253968253966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</c:trendlineLbl>
          </c:trendline>
          <c:xVal>
            <c:numRef>
              <c:f>'Обикновена линейна корелация'!$C$9:$C$1008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корелация'!$F$9:$F$1008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4407048"/>
        <c:axId val="794408616"/>
      </c:scatterChart>
      <c:valAx>
        <c:axId val="7944070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94408616"/>
        <c:crosses val="autoZero"/>
        <c:crossBetween val="midCat"/>
      </c:valAx>
      <c:valAx>
        <c:axId val="79440861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794407048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068702290076333E-2"/>
          <c:y val="0.13729986251806153"/>
          <c:w val="0.89312977099236646"/>
          <c:h val="0.79666693929374011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3175">
                <a:solidFill>
                  <a:srgbClr val="FFFFFF"/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1819946684747584"/>
                  <c:y val="-0.35619213977200587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</c:trendlineLbl>
          </c:trendline>
          <c:xVal>
            <c:numRef>
              <c:f>'Обикновена линейна корелация'!$D$9:$D$1008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корелация'!$E$9:$E$1008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4409400"/>
        <c:axId val="794407832"/>
      </c:scatterChart>
      <c:valAx>
        <c:axId val="7944094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94407832"/>
        <c:crosses val="autoZero"/>
        <c:crossBetween val="midCat"/>
      </c:valAx>
      <c:valAx>
        <c:axId val="794407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794409400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068702290076333E-2"/>
          <c:y val="0.10784416977031414"/>
          <c:w val="0.87786259541984735"/>
          <c:h val="0.79412525012685864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3175">
                <a:solidFill>
                  <a:srgbClr val="FFFFFF"/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18006046324095179"/>
                  <c:y val="-0.24436290145603567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</c:trendlineLbl>
          </c:trendline>
          <c:xVal>
            <c:numRef>
              <c:f>'Обикновена линейна корелация'!$D$9:$D$1008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корелация'!$F$9:$F$1008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4410968"/>
        <c:axId val="794409008"/>
      </c:scatterChart>
      <c:valAx>
        <c:axId val="7944109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94409008"/>
        <c:crosses val="autoZero"/>
        <c:crossBetween val="midCat"/>
      </c:valAx>
      <c:valAx>
        <c:axId val="79440900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794410968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5801526717557252E-2"/>
          <c:y val="0.16192865975190984"/>
          <c:w val="0.8753416158007602"/>
          <c:h val="0.74984430226790477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3175">
                <a:solidFill>
                  <a:srgbClr val="FFFFFF"/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26018770678849962"/>
                  <c:y val="-0.32043448470842018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</c:trendlineLbl>
          </c:trendline>
          <c:xVal>
            <c:numRef>
              <c:f>'Обикновена линейна корелация'!$E$9:$E$1008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корелация'!$F$9:$F$1008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4410184"/>
        <c:axId val="794411360"/>
      </c:scatterChart>
      <c:valAx>
        <c:axId val="7944101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94411360"/>
        <c:crosses val="autoZero"/>
        <c:crossBetween val="midCat"/>
      </c:valAx>
      <c:valAx>
        <c:axId val="79441136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794410184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0625"/>
          <c:y val="0.15748092043291875"/>
          <c:w val="0.7421875"/>
          <c:h val="0.61417558968838304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'Обикновена линейна корелация'!$Z$63:$Z$84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94411752"/>
        <c:axId val="794414104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'Обикновена линейна корелация'!$AA$63:$AA$84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4414496"/>
        <c:axId val="794412144"/>
      </c:lineChart>
      <c:catAx>
        <c:axId val="794411752"/>
        <c:scaling>
          <c:orientation val="minMax"/>
        </c:scaling>
        <c:delete val="1"/>
        <c:axPos val="b"/>
        <c:majorTickMark val="out"/>
        <c:minorTickMark val="none"/>
        <c:tickLblPos val="nextTo"/>
        <c:crossAx val="794414104"/>
        <c:crosses val="autoZero"/>
        <c:auto val="0"/>
        <c:lblAlgn val="ctr"/>
        <c:lblOffset val="100"/>
        <c:noMultiLvlLbl val="0"/>
      </c:catAx>
      <c:valAx>
        <c:axId val="794414104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794411752"/>
        <c:crosses val="autoZero"/>
        <c:crossBetween val="between"/>
      </c:valAx>
      <c:catAx>
        <c:axId val="794414496"/>
        <c:scaling>
          <c:orientation val="minMax"/>
        </c:scaling>
        <c:delete val="1"/>
        <c:axPos val="b"/>
        <c:majorTickMark val="out"/>
        <c:minorTickMark val="none"/>
        <c:tickLblPos val="nextTo"/>
        <c:crossAx val="794412144"/>
        <c:crosses val="autoZero"/>
        <c:auto val="0"/>
        <c:lblAlgn val="ctr"/>
        <c:lblOffset val="100"/>
        <c:noMultiLvlLbl val="0"/>
      </c:catAx>
      <c:valAx>
        <c:axId val="794412144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794414496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FFFFFF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75"/>
          <c:y val="8.0645478852219524E-2"/>
          <c:w val="0.7578125"/>
          <c:h val="0.84677752794830496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'Обикновена линейна корелация'!$AF$63:$AF$84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94412928"/>
        <c:axId val="794413712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'Обикновена линейна корелация'!$AG$63:$AG$84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8137624"/>
        <c:axId val="798138408"/>
      </c:lineChart>
      <c:catAx>
        <c:axId val="794412928"/>
        <c:scaling>
          <c:orientation val="minMax"/>
        </c:scaling>
        <c:delete val="1"/>
        <c:axPos val="b"/>
        <c:majorTickMark val="out"/>
        <c:minorTickMark val="none"/>
        <c:tickLblPos val="nextTo"/>
        <c:crossAx val="794413712"/>
        <c:crosses val="autoZero"/>
        <c:auto val="0"/>
        <c:lblAlgn val="ctr"/>
        <c:lblOffset val="100"/>
        <c:noMultiLvlLbl val="0"/>
      </c:catAx>
      <c:valAx>
        <c:axId val="794413712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794412928"/>
        <c:crosses val="autoZero"/>
        <c:crossBetween val="between"/>
      </c:valAx>
      <c:catAx>
        <c:axId val="798137624"/>
        <c:scaling>
          <c:orientation val="minMax"/>
        </c:scaling>
        <c:delete val="1"/>
        <c:axPos val="b"/>
        <c:majorTickMark val="out"/>
        <c:minorTickMark val="none"/>
        <c:tickLblPos val="nextTo"/>
        <c:crossAx val="798138408"/>
        <c:crosses val="autoZero"/>
        <c:auto val="0"/>
        <c:lblAlgn val="ctr"/>
        <c:lblOffset val="100"/>
        <c:noMultiLvlLbl val="0"/>
      </c:catAx>
      <c:valAx>
        <c:axId val="798138408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798137624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FFFFFF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23664430304311"/>
          <c:y val="9.0909090909090912E-2"/>
          <c:w val="0.7559084180780099"/>
          <c:h val="0.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'Обикновена линейна корелация'!$AL$63:$AL$84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98133704"/>
        <c:axId val="798134096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'Обикновена линейна корелация'!$AM$63:$AM$84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8142328"/>
        <c:axId val="798131744"/>
      </c:lineChart>
      <c:catAx>
        <c:axId val="798133704"/>
        <c:scaling>
          <c:orientation val="minMax"/>
        </c:scaling>
        <c:delete val="1"/>
        <c:axPos val="b"/>
        <c:majorTickMark val="out"/>
        <c:minorTickMark val="none"/>
        <c:tickLblPos val="nextTo"/>
        <c:crossAx val="798134096"/>
        <c:crosses val="autoZero"/>
        <c:auto val="0"/>
        <c:lblAlgn val="ctr"/>
        <c:lblOffset val="100"/>
        <c:noMultiLvlLbl val="0"/>
      </c:catAx>
      <c:valAx>
        <c:axId val="798134096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798133704"/>
        <c:crosses val="autoZero"/>
        <c:crossBetween val="between"/>
      </c:valAx>
      <c:catAx>
        <c:axId val="798142328"/>
        <c:scaling>
          <c:orientation val="minMax"/>
        </c:scaling>
        <c:delete val="1"/>
        <c:axPos val="b"/>
        <c:majorTickMark val="out"/>
        <c:minorTickMark val="none"/>
        <c:tickLblPos val="nextTo"/>
        <c:crossAx val="798131744"/>
        <c:crosses val="autoZero"/>
        <c:auto val="0"/>
        <c:lblAlgn val="ctr"/>
        <c:lblOffset val="100"/>
        <c:noMultiLvlLbl val="0"/>
      </c:catAx>
      <c:valAx>
        <c:axId val="798131744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798142328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23664430304311"/>
          <c:y val="9.4340057212085479E-2"/>
          <c:w val="0.7559084180780099"/>
          <c:h val="0.78302247486030951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'Обикновена линейна корелация'!$AR$63:$AR$84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98136056"/>
        <c:axId val="798133312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'Обикновена линейна корелация'!$AS$63:$AS$84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8136448"/>
        <c:axId val="798139192"/>
      </c:lineChart>
      <c:catAx>
        <c:axId val="798136056"/>
        <c:scaling>
          <c:orientation val="minMax"/>
        </c:scaling>
        <c:delete val="1"/>
        <c:axPos val="b"/>
        <c:majorTickMark val="out"/>
        <c:minorTickMark val="none"/>
        <c:tickLblPos val="nextTo"/>
        <c:crossAx val="798133312"/>
        <c:crosses val="autoZero"/>
        <c:auto val="0"/>
        <c:lblAlgn val="ctr"/>
        <c:lblOffset val="100"/>
        <c:noMultiLvlLbl val="0"/>
      </c:catAx>
      <c:valAx>
        <c:axId val="798133312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798136056"/>
        <c:crosses val="autoZero"/>
        <c:crossBetween val="between"/>
      </c:valAx>
      <c:catAx>
        <c:axId val="798136448"/>
        <c:scaling>
          <c:orientation val="minMax"/>
        </c:scaling>
        <c:delete val="1"/>
        <c:axPos val="b"/>
        <c:majorTickMark val="out"/>
        <c:minorTickMark val="none"/>
        <c:tickLblPos val="nextTo"/>
        <c:crossAx val="798139192"/>
        <c:crosses val="autoZero"/>
        <c:auto val="0"/>
        <c:lblAlgn val="ctr"/>
        <c:lblOffset val="100"/>
        <c:noMultiLvlLbl val="0"/>
      </c:catAx>
      <c:valAx>
        <c:axId val="798139192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798136448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23664430304311"/>
          <c:y val="9.8040154336649213E-2"/>
          <c:w val="0.7559084180780099"/>
          <c:h val="0.80392926556052346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'Обикновена линейна корелация'!$AW$63:$AW$84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98139584"/>
        <c:axId val="798140368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'Обикновена линейна корелация'!$AX$63:$AX$84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8139976"/>
        <c:axId val="798134488"/>
      </c:lineChart>
      <c:catAx>
        <c:axId val="798139584"/>
        <c:scaling>
          <c:orientation val="minMax"/>
        </c:scaling>
        <c:delete val="1"/>
        <c:axPos val="b"/>
        <c:majorTickMark val="out"/>
        <c:minorTickMark val="none"/>
        <c:tickLblPos val="nextTo"/>
        <c:crossAx val="798140368"/>
        <c:crosses val="autoZero"/>
        <c:auto val="0"/>
        <c:lblAlgn val="ctr"/>
        <c:lblOffset val="100"/>
        <c:noMultiLvlLbl val="0"/>
      </c:catAx>
      <c:valAx>
        <c:axId val="798140368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798139584"/>
        <c:crosses val="autoZero"/>
        <c:crossBetween val="between"/>
      </c:valAx>
      <c:catAx>
        <c:axId val="798139976"/>
        <c:scaling>
          <c:orientation val="minMax"/>
        </c:scaling>
        <c:delete val="1"/>
        <c:axPos val="b"/>
        <c:majorTickMark val="out"/>
        <c:minorTickMark val="none"/>
        <c:tickLblPos val="nextTo"/>
        <c:crossAx val="798134488"/>
        <c:crosses val="autoZero"/>
        <c:auto val="0"/>
        <c:lblAlgn val="ctr"/>
        <c:lblOffset val="100"/>
        <c:noMultiLvlLbl val="0"/>
      </c:catAx>
      <c:valAx>
        <c:axId val="798134488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798139976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www.google.bg/imgres?biw=1366&amp;bih=603&amp;tbm=isch&amp;tbnid=N2Nttw5BS8AeVM:&amp;imgrefurl=http://prpklm.wordpress.com/2011/11/24/what-role-does-the-null-hypothesis-really-play-in-the-scientific-process/&amp;docid=ipMHj0bFBBnOwM&amp;imgurl=http://prpklm.files.wordpress.com/2011/11/normal-distribution.gif&amp;w=405&amp;h=253&amp;ei=SQvMUp6TKIaZtAad5ICwAw&amp;zoom=1&amp;ved=1t:3588,r:4,s:0,i:93&amp;iact=rc&amp;page=1&amp;tbnh=177&amp;tbnw=284&amp;start=0&amp;ndsp=10&amp;tx=80&amp;ty=101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7.xml"/><Relationship Id="rId13" Type="http://schemas.openxmlformats.org/officeDocument/2006/relationships/chart" Target="../charts/chart22.xml"/><Relationship Id="rId3" Type="http://schemas.openxmlformats.org/officeDocument/2006/relationships/chart" Target="../charts/chart12.xml"/><Relationship Id="rId7" Type="http://schemas.openxmlformats.org/officeDocument/2006/relationships/chart" Target="../charts/chart16.xml"/><Relationship Id="rId12" Type="http://schemas.openxmlformats.org/officeDocument/2006/relationships/chart" Target="../charts/chart21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chart" Target="../charts/chart15.xml"/><Relationship Id="rId11" Type="http://schemas.openxmlformats.org/officeDocument/2006/relationships/chart" Target="../charts/chart20.xml"/><Relationship Id="rId5" Type="http://schemas.openxmlformats.org/officeDocument/2006/relationships/chart" Target="../charts/chart14.xml"/><Relationship Id="rId15" Type="http://schemas.openxmlformats.org/officeDocument/2006/relationships/chart" Target="../charts/chart24.xml"/><Relationship Id="rId10" Type="http://schemas.openxmlformats.org/officeDocument/2006/relationships/chart" Target="../charts/chart19.xml"/><Relationship Id="rId4" Type="http://schemas.openxmlformats.org/officeDocument/2006/relationships/chart" Target="../charts/chart13.xml"/><Relationship Id="rId9" Type="http://schemas.openxmlformats.org/officeDocument/2006/relationships/chart" Target="../charts/chart18.xml"/><Relationship Id="rId14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304800</xdr:colOff>
      <xdr:row>1</xdr:row>
      <xdr:rowOff>76200</xdr:rowOff>
    </xdr:to>
    <xdr:sp macro="" textlink="">
      <xdr:nvSpPr>
        <xdr:cNvPr id="2" name="AutoShape 1" descr="data:image/jpeg;base64,/9j/4AAQSkZJRgABAQAAAQABAAD/2wCEAAkGBhASEBUQERQUExAPFBARFhUQFBQVGBgVFBUWFBUXGRwYHSYgFxkjGRUVHy8gIycpLCwsFh49NTAqNSYrLCkBCQoKDgwOGg8PGjAlHyUtNSwsLCosLC8pKSksLC4sNikvLCwsLCwpLCwqLC0sLSwsKS0pMCwwLCkqLCwvLCkpLP/AABEIALEBHAMBIgACEQEDEQH/xAAcAAEAAgIDAQAAAAAAAAAAAAAABQYBBAIDBwj/xABJEAACAgECAwQFBwcJCAMBAAABAgADEQQSBQYhEyIxQRQyUWFxByNUdJS00zM1QlKBkZMXJDRigqGxs9IVJUNEcnOywWOD0Rb/xAAbAQEAAwEBAQEAAAAAAAAAAAAAAQIDBAUGB//EADYRAAIBAgQCCAQEBwEAAAAAAAABAgMRBCExQRJRE2FxgZGh0fAFIrHxBhQywRUjQlJykuEz/9oADAMBAAIRAxEAPwD3GIiAIiIAiIgCIiAIiIAiIgCIiAIiYzAMzEr3M3OdOkxWB2+rsKrXpqiO0Yt5n9Vf6xkS/H+LK+krtTSVPrrLk2EWua9lb2jcQ4DEhcdMeM3VCXApyyT0vv2LW3XoRfYu8zKXrecdXorca+lDpGKhdVpg5VSVJIsQlmHUeI6fGWzR65LUFlbK6OAQynIIIyJFWhOmlJ5p6NZr31ahO5sRETEkREQBERAEREAREQBERAEREAREQBERAEREAREQBESB1Gv1Vl19enNSDSisfPKzdo7oLMEhhsTayjIBOSfZg6U6bnfq+37kN2J6JX9VzQwLBam+bd6s5Qq9i6d7yi94EDAHeI//AGdWi5sZwFFL2XuK27JNi4Bpqtc7mfBA7VR5dWA9pmv5Wpa9vNEcSLLErPEOdFRjV2bLYUYrvarIcUNeA1YfeBhSM48R+2WDR2lq0c+LqrHHtIBlJ0Z00pSWpKaZ3RETEkwZB818xeiUgojW33MKqak8XsYdPgo8SfKTVtgUFiQAoJJPgAOpMpfKumOu1LcWuA2DdVolIIKVAsGtPXBZ89CPL4zpoU4u9Sf6Y+b2Xr1JkN7I3+UOT10y9td87rru/ddZhm3sOqKfJBnAAnDmcf7w4X9Y1X3W2WrEq3NH5w4X9Y1X3W2ZVakqs3Obu/fl1BKxZragwKsAQRgggEEe/MoOu4aODXel6at/9n293U1VnIqPTbeqnrjyYDy/u9BM6tXpEsRq7AGSxSrKfAqRgg/sl6FZ0m084vVc16rYhq5zrsDAEEEEAgjwIPUETnKfyVYdPZdwp/8AlT2mnP62msPdHxRsr1OTLeJWtT6OfDqtnzT0ZKdzMREyJESE1XFtQ1ttemrrf0UJv7VmXe7rvFaYGF7pXvHIyw6eJmNTzQisVCWE1syN3TguKWuNakeLbQPd78zdYeb0XWV4kTkSvabm9GUHs7DY4rIqqQs/eqS1s5wMAOOufMDxOJz1nN1SdAlmWRmQuhRWYVG4L172do8duAemc9JP5are3COJE9E6dHfvrR8Y3qrY9m4A/wDud0was7FhERIAiIgCIiAIiIAiIgCIiAJE8S4BRa5Zy6NcvZuK7GrFqrk7WAPewC3UdcE9cSWkVzJpWaoWVgtbpXTUIF8WKZ3oPe1ZsT+1NqLamrO19/fWQ9DmvBdN1UD1bDaVDHozUmnwz0HZnGPCatXK2n2jY1gZSALEtYONqCkjcPLaiqR/VB8RmVfiC6xVNiJqFv1As1XcF3rs22qsrWmC6U11qRawXr0BOcb9uo1NK3KqajNq6s1dlU7fOnVWsD0GEJRlILYyPDM9DoKiS4amuWvvIz4lyJkcm6XP/E253BO1s2hjWambGepKEg5z4+3rJmqoKoUeCgKPgBgSqcJs1h1p7RrAO01G9Sl3Z9kC3Y4Yjsh02EFCWPUHzxbpx4njTSnK+ReNnohOOZymhxriqabT2aiz1KlLe8nwVR7yxAHvInMouTSRYrnOvE2udeFact2+q2m1lBxVpt3fYnyLAFR+2WrR6VK61rQYStVVQOmABgSv8jcEeqptTqMnWa4i67JYhc5KVrnqqqpAx/j0lnxOjEOMbUYaR1fN7vs2XVnuQuZmVXmj84cL+sar7rbLVKrzR+cOF/WNV91tnMSWqIiAVTnfh1ihOIaf+kaDe+AAe0pP5Wvr4ZAyD7pYeGa9L6kvrOa7UV1PuYZney58cY98qHKv801d/DG/JHOr0uT/AMJ2+cT+y+fE5w3hgTqi+lo8O8dOuO/g8+xsroy5RMAzM5SxEa/l4WO7pbbSblCWikphwoIB7yko2CRuXBx8BjkOXKR0BfHam7GR4mg6fHhnbsPxz5zjzLUwqW9Ml9I63gL4sq5Fq48yamcAe3EqGv4zqKw11bOlmpFmqVSEG5AezoQB0dnIqrViihSO0JLDOR6VCnVrRXDLq992/cZtpbFno5RVACl1y2rtAsHZE7RWlRUgptIK1p5eKg9J1NyLSXLmy4knd3uyZi3ZGkkuULsNrHoWwCenliNfjtlC3DcVLrrXpBTcWtGqt9Xodx2lTj2dfDrNjhXGdU+tNbuoHaahWpOMrWhbs2AFQZc4Q7mcqwY464xo4YmKlJSyz70u77FU46WLVp6QiKgzhFVRnxwBgTsiJ5LdzYREQBERAEREAREQBERAEREAREQBNHg+paytmfqRdqUHTHdS50X+5RN6RnL35J/rGs+8WQCTiIMASmc1/wA71um4cvq1Out1BHUBKyezRh4He/6J8hkS2arUrWjWOcKilifYAMmVnkHTs63cQcYfiNptUN1ZaV7tS58cYBbGBjcZ1Yd9GpVuWS7X6K78Css8i2KJmYEzOUsJVeaPzhwv6xqvutstUqvNH5w4X9Y1X3W2AWqIiAYlX564c5qTWUDOp4e/boB4smNttfn6yZ8BnoJaZwsXIx7QRNKNR0pqa+63XeQ1dGtwziFd9SX1nNdqq6n3Hr19h903JS+UU9C1VvCznscekaQsST2bH5yvJ8djdfg3Uy55lq9JU5tRzTzT5p+/EJ5GYiJiSafDdabQ5IA2W3VdPYjFQfj0m5Ivl/1bfrOq/wAwyUgCIiAIiIAiIgCIiAIiIAiIgCIiAIiIAkZy9+Sf6xrPvFkk5Gcvfkn+saz7xZAJOYMzmdGs1aV1tY5CpWGdiTgAKMkn3YhZuyBVuc3bU208LT/mCLdQR+jp6zkg+zew2jPj19kttVQUBR0CgAD2AdAJVORtM1ot4naCLNeQa1bxTTL0pXr4ZHfODjLCW6dWItG1Ff06/wCT19O4quYiInKWEqvNH5w4X9Y1X3W2WqVXmj84cL+sar7rbALVERAEwZmIBWeduCvbUuooLLq9GTdUVON2B3q2x1KsMjHwkrwDjCarTV6iv1bVDY8wf0lPXoQcjHukgRKdwT+ZcRt0R6abW7tVpvICzxvqHkP1wAPM9Z1Q/m0XDeOa7N13a+JV5MuImZgGZnKWIvl/1bfrOq/zDJSRfL/q2/WdV/mGSkAREQBERAEREAREQBERAEREAREQBERAEjOXvyT/AFjWfeLJJyM5e/JP9Y1n3iyASRlO5qzrNTVwxGYVY9I1ZrYqeyHRKiR4F264ODgdJatZqkrRrHIVEUsxPkAMmVrkDSMy3a+wYs4jb2yhurLSBtqTJ64wN2PLdOrD/IpVuWS/yforvtsVeeRaaqwoCqAFAAAAwAB5D2CdkYichYRNDjHG6dKgsuJVGdK92MgFzgE+xfafKH45QpsDutYoZEZrWVF3Oi2KAScHowmqpTaull79URdG/KrzR+cOF/WNV91tlhPE6A4rNtfaP6qb13HpnoM5PTrIHjDU3anQ3rqNOE019+QbVy7PQ1YRMdCwLqSPYZHRz5MXRZ4mm3FqRje6IXd61DuilmVtpC9epz5ePWdWu5g0tO/tLawatpdd6llDMFUlc5AJYdT7ZKpTbskxdEjE0zxekY32Im92rUO6LuZTghevX4eM7K+I0tYalsRrVBJRXUsADgkqDkdekjgkthc2JW+d+EPdp+0p6arSMNRSR5snVk+DLlcHp1GfCWScSIp1HTmprYmxocA4ymq01epr9W5Q3wP6Sn3g5H7JISm8H/mXEbdGemn127VUexbf+PX+04cZ9pwJchNK8FCfy/pea7H6aPrITIzl/wBW36zqv8wyUkXy/wCrb9Z1X+YZKTAkROF1qqpdiFVQWJPQAAZJPuxNXQcb09xK02pYwAYhGBOD0Bx7PfLKEmrpZEXN2JwNqhgpPeYEge0DGf8AEfvnOVJETqXVIW2hgW73QHPq43fu3L++dslpoCIiQDW4naVosZThlrsYH2EKSDKPoeYNTSots7YgaMXlNTZWwtZ2rVGrKDuhSx3ZOQHXp4GX90BBBAIIIIPUEHxBkbxS7SVCtblXrvrrUVGw42HcqqqnA2Ag+WJ2YarGK4HDiv4+/uUkt7kDfzbfWpe2o7qRd0G6sPhKyuUJJXBfrknoMjxwO/T8x6t27Ds60u+dbfcHRCla1nGzcWVs2AdTjCk9fCb3DeE6KzbdQFFKi+vskrVELOQlhdSobfhNuD+6bT8A0S1Gs6enslJt2CpSN2MbtoHU4GPbjpNpVKCy4M+zfsv5abbFUpcyvHmq9C7vsdd9vZhHIQL2enK7mxhlzbnf7Mn2Tcbjus7X0YCjt1ZgX+c7PHZC1e7ncG64Iz4EHzxJwcL05Jbsq91gwxKLkgrswen6uB8BiZ0vCqKwBXVWgUsQERRgt0YjA8SAMykq9G36M7ef/PPclRfMzwzWdrRXcRtNtddmM5xuUNjPn4zanGqtVUKoCqoAAUAAAdAAB4CcpxSabdtC6BkXy+fmn+saz7xZJQym/wD9XTp+H26n1iNTrqq12tl7vSLQtYGM9WH9xiEJTkoxWbJ0OHNGqfW6gcLpUmoGt9ZaGGEr8RV73bAyPZ8ci41VhQFAwqgAAeQHQCQfJvLw0umG/B1N5N2ofpl7XJZs48hnA+Hvk+JviJxuqcP0x83u+/bqsQluZiInMSRvG+FG8VL3dtd1djB+oZFDBl9+Q3nIHQ8o6ihy6NVeEtbs1vLLik0pUoZgrd9Am3ODuUnOCZcInTTxNSnHgWhVxTdyraHlBq69pNZYWcOcMFI6aU1lgOnQd1woz0B+Mi+Jct9mNLQXr33aZdBs33Vqz1o1jkdmh3gqGJVtmdo72Z3cT4zqlvuCNcNuqoorONN6Ou+ulttpb5zqXYZHmygHJnDi/HO0urvamw16G7Umtl3qDYqW0fOs1WwVkkjuvkHBPmB6C/NZSi075+S7DO8NzC8q3XK1gBC3+lVlLnupIrbVXWKxCqS25bMlDtPReom/quV72rekLpyu+61LH3doxstFuxu6dgz0LAtkKvQTlqebLaiwurUPQ7oRTZlW/m63L1ZAV6uB5YxnqJ3tzDqRb6N2NXpG4DPbN2e1qnsVs7N2fm2Ujb7D4GRKeJdnlbVZrx15e7k2ial/Kt/z23sG9KXU1N2u75tbbrLQyYU7jizBXu5KL16SQ0PLprepsp83brLCcd5heWx1x1PVc/CSnC9d21Fd2Nvaor7c5xkZIz5/GbU4qmJq5wl13+hZRWoiInIXK1zxwR76BbSSNTo29IpwTguo6qQAchlyPb1knwDjKarT13p4WKCR5q36SkeRByMSQIlI07Jw3iRqAFej4p368DAXVjCsoAHTeCpGcdRgCddP+dTdPeOcezdfuu8q8ncsvL/q2/WdV/mGSkgeUtUXS8ldu3W65B1zkLcwDftk9OQsaPHdO1mlvrQbnspuRR0GWZGAHXp4mVfX8v60Z2vbczadK0ZmqVqgLKmvqATYD2iqMNnOUILLkGXaQHMvMLaaylA1SLcLyz3B2A7MIfBP+o9T4YnbhalRSUIJPfP31ba6FJJasrh02qA9HraxbHr1NiVMQjCsPpQ21Ra20MBcF3MMFj6uZ3U8JvC/OVamzT/PbKkZamSwirY4HbEquRZgljtLE4APSSp55qWpLL12uyPYxTAApWxkW0dqVYowUuFALY8j4na1fN9Sh8JZtUanbaUBrZtOjNYBht3TYw6gZIOCfGdrqYhZcHPx7V99WUtHmQp4Jq1NgrS1VZ9S9gW3HaCyzSOQjFvWatb1DdMHPq5zO+rgFthINdyabGpNdT2kFSa6Amdr5GbFtZRk7c+XTEvqebaa97Mloqr7cCzYNjvQrNYi9dxIFbgEgAlTgmb3DOKrcXXY9b1MFZbQAe8oZT3SRgg+3PjnExlXrxjxONuvP128tCVGOh28NVxTWLM9oK6w+SCd20bskeJzmbMRPMbu7mqEhuO8Ga+3TkFlSp7Wdq7DWw3VMq4I6+sR0kzEtTm6b4o+7qxDVygarlDU7FQqbRWNTXlXqLM9jh11LG8Ntdh0Zh3lK90EECdGo0DPqGoStX1O7WbryzdoUfS2pWr5UHYCyKGPdOAV6kgejRO9fEJ7rn1a/XsKdGikazlnUN2iipe1Y3t6TvGWR6HrSk/pdCyrj1QF3Dr0k9wTgvo9tuxFSqxNPgJ52KHFjEe0jZ188Tgbm0bYcltE56OxJNBJ6K5PjST4MfU8D3cFZyc9TF1Jx4Xp7fvYsopZiYMZmHbE5CxxttCgsxAUAkknAAHiSfITz/lDhZ1ep9OZWTR0W6l9IpbpY91tj2Xsvhjv4WVT5WOfl1Deh6Zyaaye1dDhbG8Nox6yjz8ifdPTvk/THDNL4D5ivoOgx5T154Spg8Mq0l808uuK9X5LtyyU1KXCWBZmInkmoiIgCIiAa1vDaWWxGrUrec2AgYc7QuW9pwqj9gkHx3RaSu2sdkBbxCyzTCxAp2s9NljPtcFSStZU9OueuRLLK1zb/SeG/Xm+56qaRqzjo2RZG1wnlOilGVlWw2MznciBe9WKiAoGACgwc5zk5m7o+C6erHZ1qpViwPidxXYTk9Sdvd+HSb0SZVqk225PMWR10UKihEAVFAAA6AAeAE7IiZN3JEREASL5j4FXrNM+nsyA+CGU4KupDIwPkQwB/ZJSYMtGTg1KOqBS+RuYu8/D9UOy4hQcuC2Rb0B7VD+luGGI9/7rrPnb5Sta6cYusRir1tXtZT1BVFwRPW+QOe69fTgkLqagBYhPj5b19oP937p7OO+HShSjioLKSu0v6W/2+hjCom3Flumrdw9GtruOd9ItVcHpizaGz7fVE73tCgsxCqoJJJwAB1JJPgJEJxltSP5ltas/8y4Jrx/8Q6dsfeCF95IKzxYyazRsaGv5f0lOwdpbWzb6kSrYzshcv2SKUYhULNgrgoGPeAHTi/J72XP2j40x9LwiWMf6SrK2FK4Q99iTubJ8AuSJO8P4PXUS/ee1/XttO5292fBV9iqAo8hN6dKxdVbleFEHqOUqn3hntNT9uwq3LsR71ZbHXu7sntHIBJALHAknRoVSyywZ3XFC2T07i7Rj2dBNmJlKtOSs2TZIRETIkREQBETiYAdAQQQCCCCCMgg9CDIPhHDr9Lc1QY26KzrUG9fTkD8l/WpwO75r4dQcjc4lzDpdPnt7qqyBuId1DY9oXxP7BKFzB8t2nrJTSVm8jwsY7K858v0mGPhOvD4LEYl2pwb+njoVlOMdWeja/X1U1tba4StAWLMcAATxPn35V7NSW0+jLV6bBVnxtezOM4z1RfEe05Mp/MHM2q1tnaaiwt4YQdEXAx3V8B8fGRc+w+HfAoYdqpW+aXLZepyVKzeSE+m+Q/zZpf8AsV/4T5kn03yJ+bdL/wBmv/CY/iX/AMqfa/oTh9WT0RE+KOwREQBERAErXNv9J4b9eb7nqpZZWubf6Tw36833PVQCyxEQBERAEREAQYiAfNvyl5/2rqf+pf8AxWQfC+J26e1b6XKW1nKsv+BH6SnwIMsPyqH/AHtqP/r/APBZU5+o4JKWFpprLhX0PNk/mfae58B540HFVSjV9ywbd1NjYqtfx6dfnBkZ2N09xwDPQqkVVCqAFUAAKAAAOgAA8BPkqXrlP5WtVpFFVw9JpGAodsOgAxhWx1Hh0P7585j/AMPtXnhf9X+z9TohX2ke/ZjMpfBvla4beAGsNDnA23DAyRnow6Ee/pLbpdZXYoetldG8GRgyn4EdJ8vWw9ag7VItdqOlST0NiJgGZmJIiIgCQ3MX+0u56B6L+n2npfa/1dm3s/7Wc+6TMSYycXcFJ1FXMjKVVuGoSMBl9ILA+0bgRn4iVbinJfMlpPaatXDggrVa6LjGMbQiievRidlDHVKLvFR74r0uUlBSPAW+RzihPUVHw6mzP/qdo+RTiXto/iN/pnvOJmei/wAQYt6WXcZ9BE8F/kU4l7aP4jf6Y/kT4l7aP4jf6Z71Ej+P4zmvBE9BA8GHyJ8S9tH8Rv8ATPTOB6Xium01WnFOkYUoqbjqbhnHnjsOktsTixfxGvi0lVenUWjTjHQgPS+K/R9H9qu/Aj0viv0fR/arvwJPxPPNCA9L4r9H0f2q78CPS+K/R9H9qu/Ak/EAgPS+K/R9H9qu/Aj0viv0fR/arvwJPxAID0viv0fR/arvwJG8W0PFb7NNZ2OjX0S8349JuO7NNtO38j0/K5z7pcZCDi9np2o0/Ts6dJpr16dd9lmpVsnzGKl6fGAdfpfFfo+j+1XfgR6XxX6Po/tV34E2uVeIvqNDptRZjtL9PRa20YG561Y4HkMmSsAgPS+K/R9H9qu/Aj0viv0fR/arvwJPxAID0viv0fR/arvwI9L4r9H0f2q78CT8QCA9L4r9H0f2q78CPS+K/R9H9qu/Ak/EA8h5p+S3iOt1T6o+jVmzblVusYd0BfE1D2eyRP8AIfxD9fT/AMR/w57pE9Wl8YxdKChGWS0yXoZOlFu9jwv+Q/iH6+n/AIj/AIcfyH8Q/X0/8R/w57pE1/jmN/v8l6DoYcjwn+Q/iP6+mx/3LPw536P5IOLUuHpuqrYZw1dtikZ6eSe+e3zGJD+OYxqzkn3IdDA844VwTmaggelaS5FBULqO1b9pZawxP7ZM6ccwb17Q8NFeRuKDUlgvngEgE498t2IxPOliJzd2l/rH0LqNgJmInOWEREAREQBERAEREAREQBERAEREAREQBKnby49/Er7nN9NQp0tANNgVb0za7q/QsNrP4qVPePXrLZEAjuA8FXSUJp0ex0qARO1IJVFGEUbQBgAAeGenUk9ZIxEAREQBERAEREAREQBERAEREAREQBERAEREAREQBERAEREAREQBERAEREAREQBERAEREAREQBERAEREAREQBERAEREAREQBERAP/9k=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673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232835</xdr:colOff>
      <xdr:row>3</xdr:row>
      <xdr:rowOff>127000</xdr:rowOff>
    </xdr:from>
    <xdr:to>
      <xdr:col>2</xdr:col>
      <xdr:colOff>226448</xdr:colOff>
      <xdr:row>12</xdr:row>
      <xdr:rowOff>58208</xdr:rowOff>
    </xdr:to>
    <xdr:pic>
      <xdr:nvPicPr>
        <xdr:cNvPr id="6" name="Picture 5" descr="Ð ÐµÐ·ÑÐ»ÑÐ°Ñ Ñ Ð¸Ð·Ð¾Ð±ÑÐ°Ð¶ÐµÐ½Ð¸Ðµ Ð·Ð° statistical methods psychology pd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835" y="814917"/>
          <a:ext cx="2004446" cy="1645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601265</xdr:colOff>
      <xdr:row>5</xdr:row>
      <xdr:rowOff>37041</xdr:rowOff>
    </xdr:from>
    <xdr:to>
      <xdr:col>22</xdr:col>
      <xdr:colOff>589359</xdr:colOff>
      <xdr:row>9</xdr:row>
      <xdr:rowOff>148828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5953</xdr:colOff>
      <xdr:row>11</xdr:row>
      <xdr:rowOff>0</xdr:rowOff>
    </xdr:from>
    <xdr:to>
      <xdr:col>22</xdr:col>
      <xdr:colOff>595312</xdr:colOff>
      <xdr:row>15</xdr:row>
      <xdr:rowOff>148828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17859</xdr:colOff>
      <xdr:row>17</xdr:row>
      <xdr:rowOff>15875</xdr:rowOff>
    </xdr:from>
    <xdr:to>
      <xdr:col>22</xdr:col>
      <xdr:colOff>565548</xdr:colOff>
      <xdr:row>21</xdr:row>
      <xdr:rowOff>178594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15874</xdr:colOff>
      <xdr:row>23</xdr:row>
      <xdr:rowOff>31750</xdr:rowOff>
    </xdr:from>
    <xdr:to>
      <xdr:col>22</xdr:col>
      <xdr:colOff>607218</xdr:colOff>
      <xdr:row>27</xdr:row>
      <xdr:rowOff>148828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0</xdr:colOff>
      <xdr:row>29</xdr:row>
      <xdr:rowOff>31750</xdr:rowOff>
    </xdr:from>
    <xdr:to>
      <xdr:col>23</xdr:col>
      <xdr:colOff>0</xdr:colOff>
      <xdr:row>34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1514475</xdr:colOff>
      <xdr:row>20</xdr:row>
      <xdr:rowOff>19050</xdr:rowOff>
    </xdr:from>
    <xdr:to>
      <xdr:col>19</xdr:col>
      <xdr:colOff>419100</xdr:colOff>
      <xdr:row>34</xdr:row>
      <xdr:rowOff>57150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314325</xdr:colOff>
      <xdr:row>2</xdr:row>
      <xdr:rowOff>123825</xdr:rowOff>
    </xdr:from>
    <xdr:to>
      <xdr:col>19</xdr:col>
      <xdr:colOff>200025</xdr:colOff>
      <xdr:row>16</xdr:row>
      <xdr:rowOff>95250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171450</xdr:colOff>
      <xdr:row>21</xdr:row>
      <xdr:rowOff>114300</xdr:rowOff>
    </xdr:from>
    <xdr:to>
      <xdr:col>22</xdr:col>
      <xdr:colOff>533400</xdr:colOff>
      <xdr:row>41</xdr:row>
      <xdr:rowOff>95250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571500</xdr:colOff>
      <xdr:row>7</xdr:row>
      <xdr:rowOff>133350</xdr:rowOff>
    </xdr:from>
    <xdr:to>
      <xdr:col>22</xdr:col>
      <xdr:colOff>428625</xdr:colOff>
      <xdr:row>18</xdr:row>
      <xdr:rowOff>57150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561975</xdr:colOff>
      <xdr:row>17</xdr:row>
      <xdr:rowOff>19050</xdr:rowOff>
    </xdr:from>
    <xdr:to>
      <xdr:col>11</xdr:col>
      <xdr:colOff>0</xdr:colOff>
      <xdr:row>23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561975</xdr:colOff>
      <xdr:row>23</xdr:row>
      <xdr:rowOff>0</xdr:rowOff>
    </xdr:from>
    <xdr:to>
      <xdr:col>11</xdr:col>
      <xdr:colOff>0</xdr:colOff>
      <xdr:row>29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552450</xdr:colOff>
      <xdr:row>29</xdr:row>
      <xdr:rowOff>0</xdr:rowOff>
    </xdr:from>
    <xdr:to>
      <xdr:col>11</xdr:col>
      <xdr:colOff>0</xdr:colOff>
      <xdr:row>35</xdr:row>
      <xdr:rowOff>9525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561975</xdr:colOff>
      <xdr:row>35</xdr:row>
      <xdr:rowOff>0</xdr:rowOff>
    </xdr:from>
    <xdr:to>
      <xdr:col>11</xdr:col>
      <xdr:colOff>0</xdr:colOff>
      <xdr:row>41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23</xdr:row>
      <xdr:rowOff>0</xdr:rowOff>
    </xdr:from>
    <xdr:to>
      <xdr:col>12</xdr:col>
      <xdr:colOff>0</xdr:colOff>
      <xdr:row>29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0</xdr:colOff>
      <xdr:row>29</xdr:row>
      <xdr:rowOff>0</xdr:rowOff>
    </xdr:from>
    <xdr:to>
      <xdr:col>12</xdr:col>
      <xdr:colOff>0</xdr:colOff>
      <xdr:row>35</xdr:row>
      <xdr:rowOff>0</xdr:rowOff>
    </xdr:to>
    <xdr:graphicFrame macro="">
      <xdr:nvGraphicFramePr>
        <xdr:cNvPr id="7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35</xdr:row>
      <xdr:rowOff>0</xdr:rowOff>
    </xdr:from>
    <xdr:to>
      <xdr:col>12</xdr:col>
      <xdr:colOff>0</xdr:colOff>
      <xdr:row>41</xdr:row>
      <xdr:rowOff>0</xdr:rowOff>
    </xdr:to>
    <xdr:graphicFrame macro="">
      <xdr:nvGraphicFramePr>
        <xdr:cNvPr id="8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0</xdr:colOff>
      <xdr:row>29</xdr:row>
      <xdr:rowOff>0</xdr:rowOff>
    </xdr:from>
    <xdr:to>
      <xdr:col>13</xdr:col>
      <xdr:colOff>0</xdr:colOff>
      <xdr:row>35</xdr:row>
      <xdr:rowOff>0</xdr:rowOff>
    </xdr:to>
    <xdr:graphicFrame macro="">
      <xdr:nvGraphicFramePr>
        <xdr:cNvPr id="9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0</xdr:colOff>
      <xdr:row>35</xdr:row>
      <xdr:rowOff>0</xdr:rowOff>
    </xdr:from>
    <xdr:to>
      <xdr:col>13</xdr:col>
      <xdr:colOff>0</xdr:colOff>
      <xdr:row>41</xdr:row>
      <xdr:rowOff>0</xdr:rowOff>
    </xdr:to>
    <xdr:graphicFrame macro="">
      <xdr:nvGraphicFramePr>
        <xdr:cNvPr id="10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0</xdr:colOff>
      <xdr:row>35</xdr:row>
      <xdr:rowOff>0</xdr:rowOff>
    </xdr:from>
    <xdr:to>
      <xdr:col>14</xdr:col>
      <xdr:colOff>0</xdr:colOff>
      <xdr:row>41</xdr:row>
      <xdr:rowOff>0</xdr:rowOff>
    </xdr:to>
    <xdr:graphicFrame macro="">
      <xdr:nvGraphicFramePr>
        <xdr:cNvPr id="11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40821</xdr:colOff>
      <xdr:row>11</xdr:row>
      <xdr:rowOff>-1</xdr:rowOff>
    </xdr:from>
    <xdr:to>
      <xdr:col>9</xdr:col>
      <xdr:colOff>561975</xdr:colOff>
      <xdr:row>17</xdr:row>
      <xdr:rowOff>35717</xdr:rowOff>
    </xdr:to>
    <xdr:graphicFrame macro="">
      <xdr:nvGraphicFramePr>
        <xdr:cNvPr id="1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7</xdr:col>
      <xdr:colOff>0</xdr:colOff>
      <xdr:row>17</xdr:row>
      <xdr:rowOff>19050</xdr:rowOff>
    </xdr:from>
    <xdr:to>
      <xdr:col>9</xdr:col>
      <xdr:colOff>561975</xdr:colOff>
      <xdr:row>23</xdr:row>
      <xdr:rowOff>0</xdr:rowOff>
    </xdr:to>
    <xdr:graphicFrame macro="">
      <xdr:nvGraphicFramePr>
        <xdr:cNvPr id="1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0</xdr:colOff>
      <xdr:row>23</xdr:row>
      <xdr:rowOff>0</xdr:rowOff>
    </xdr:from>
    <xdr:to>
      <xdr:col>9</xdr:col>
      <xdr:colOff>561975</xdr:colOff>
      <xdr:row>29</xdr:row>
      <xdr:rowOff>0</xdr:rowOff>
    </xdr:to>
    <xdr:graphicFrame macro="">
      <xdr:nvGraphicFramePr>
        <xdr:cNvPr id="1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0</xdr:colOff>
      <xdr:row>29</xdr:row>
      <xdr:rowOff>0</xdr:rowOff>
    </xdr:from>
    <xdr:to>
      <xdr:col>9</xdr:col>
      <xdr:colOff>561975</xdr:colOff>
      <xdr:row>35</xdr:row>
      <xdr:rowOff>0</xdr:rowOff>
    </xdr:to>
    <xdr:graphicFrame macro="">
      <xdr:nvGraphicFramePr>
        <xdr:cNvPr id="1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7</xdr:col>
      <xdr:colOff>0</xdr:colOff>
      <xdr:row>35</xdr:row>
      <xdr:rowOff>0</xdr:rowOff>
    </xdr:from>
    <xdr:to>
      <xdr:col>9</xdr:col>
      <xdr:colOff>561975</xdr:colOff>
      <xdr:row>41</xdr:row>
      <xdr:rowOff>0</xdr:rowOff>
    </xdr:to>
    <xdr:graphicFrame macro="">
      <xdr:nvGraphicFramePr>
        <xdr:cNvPr id="16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SP.1.6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чало"/>
      <sheetName val="Едномерно разпределение"/>
      <sheetName val="Двумерно разпределение"/>
      <sheetName val="Вариационен анализ"/>
      <sheetName val="Обикновена линейна корелация"/>
      <sheetName val="Рангова корелация"/>
      <sheetName val="t-независими извадки"/>
      <sheetName val="ANOVA"/>
      <sheetName val="t-зависими извадки"/>
      <sheetName val="Eксперимент 2x2"/>
      <sheetName val="Survey_1"/>
      <sheetName val="Soccer_juniors"/>
      <sheetName val="Soccer_teams"/>
      <sheetName val="EDesign2x2"/>
      <sheetName val="Rowing"/>
    </sheetNames>
    <sheetDataSet>
      <sheetData sheetId="0"/>
      <sheetData sheetId="1"/>
      <sheetData sheetId="2"/>
      <sheetData sheetId="3">
        <row r="8">
          <cell r="AK8" t="e">
            <v>#NUM!</v>
          </cell>
          <cell r="AL8" t="e">
            <v>#NUM!</v>
          </cell>
        </row>
        <row r="9">
          <cell r="AK9" t="e">
            <v>#NUM!</v>
          </cell>
          <cell r="AL9">
            <v>11</v>
          </cell>
          <cell r="AM9">
            <v>9</v>
          </cell>
          <cell r="AQ9" t="e">
            <v>#NUM!</v>
          </cell>
          <cell r="AR9" t="e">
            <v>#NUM!</v>
          </cell>
        </row>
        <row r="10">
          <cell r="AK10" t="e">
            <v>#NUM!</v>
          </cell>
          <cell r="AL10">
            <v>10</v>
          </cell>
          <cell r="AM10">
            <v>10</v>
          </cell>
          <cell r="AQ10" t="e">
            <v>#NUM!</v>
          </cell>
          <cell r="AR10">
            <v>11</v>
          </cell>
          <cell r="AS10">
            <v>9</v>
          </cell>
        </row>
        <row r="11">
          <cell r="AK11" t="e">
            <v>#NUM!</v>
          </cell>
          <cell r="AL11">
            <v>10</v>
          </cell>
          <cell r="AM11">
            <v>10</v>
          </cell>
          <cell r="AQ11" t="e">
            <v>#NUM!</v>
          </cell>
          <cell r="AR11">
            <v>10</v>
          </cell>
          <cell r="AS11">
            <v>10</v>
          </cell>
        </row>
        <row r="12">
          <cell r="AK12" t="e">
            <v>#NUM!</v>
          </cell>
          <cell r="AL12">
            <v>12</v>
          </cell>
          <cell r="AM12">
            <v>8</v>
          </cell>
          <cell r="AQ12" t="e">
            <v>#NUM!</v>
          </cell>
          <cell r="AR12">
            <v>10</v>
          </cell>
          <cell r="AS12">
            <v>10</v>
          </cell>
        </row>
        <row r="13">
          <cell r="AK13" t="e">
            <v>#NUM!</v>
          </cell>
          <cell r="AL13">
            <v>12</v>
          </cell>
          <cell r="AM13">
            <v>8</v>
          </cell>
          <cell r="AQ13" t="e">
            <v>#NUM!</v>
          </cell>
          <cell r="AR13">
            <v>12</v>
          </cell>
          <cell r="AS13">
            <v>8</v>
          </cell>
        </row>
        <row r="14">
          <cell r="AK14" t="e">
            <v>#NUM!</v>
          </cell>
          <cell r="AL14">
            <v>8</v>
          </cell>
          <cell r="AM14">
            <v>12</v>
          </cell>
          <cell r="AQ14" t="e">
            <v>#NUM!</v>
          </cell>
          <cell r="AR14">
            <v>12</v>
          </cell>
          <cell r="AS14">
            <v>8</v>
          </cell>
          <cell r="AX14" t="e">
            <v>#NUM!</v>
          </cell>
          <cell r="AY14" t="e">
            <v>#NUM!</v>
          </cell>
        </row>
        <row r="15">
          <cell r="AK15" t="e">
            <v>#NUM!</v>
          </cell>
          <cell r="AL15">
            <v>8</v>
          </cell>
          <cell r="AM15">
            <v>12</v>
          </cell>
          <cell r="AQ15" t="e">
            <v>#NUM!</v>
          </cell>
          <cell r="AR15">
            <v>8</v>
          </cell>
          <cell r="AS15">
            <v>12</v>
          </cell>
          <cell r="AX15" t="e">
            <v>#NUM!</v>
          </cell>
          <cell r="AY15">
            <v>11</v>
          </cell>
          <cell r="AZ15">
            <v>9</v>
          </cell>
        </row>
        <row r="16">
          <cell r="AK16" t="e">
            <v>#NUM!</v>
          </cell>
          <cell r="AL16">
            <v>10</v>
          </cell>
          <cell r="AM16">
            <v>10</v>
          </cell>
          <cell r="AQ16" t="e">
            <v>#NUM!</v>
          </cell>
          <cell r="AR16">
            <v>8</v>
          </cell>
          <cell r="AS16">
            <v>12</v>
          </cell>
          <cell r="AX16" t="e">
            <v>#NUM!</v>
          </cell>
          <cell r="AY16">
            <v>10</v>
          </cell>
          <cell r="AZ16">
            <v>10</v>
          </cell>
        </row>
        <row r="17">
          <cell r="AK17" t="e">
            <v>#NUM!</v>
          </cell>
          <cell r="AL17">
            <v>10</v>
          </cell>
          <cell r="AM17">
            <v>10</v>
          </cell>
          <cell r="AQ17" t="e">
            <v>#NUM!</v>
          </cell>
          <cell r="AR17">
            <v>10</v>
          </cell>
          <cell r="AS17">
            <v>10</v>
          </cell>
          <cell r="AX17" t="e">
            <v>#NUM!</v>
          </cell>
          <cell r="AY17">
            <v>10</v>
          </cell>
          <cell r="AZ17">
            <v>10</v>
          </cell>
        </row>
        <row r="18">
          <cell r="AK18" t="e">
            <v>#NUM!</v>
          </cell>
          <cell r="AL18">
            <v>11</v>
          </cell>
          <cell r="AM18">
            <v>9</v>
          </cell>
          <cell r="AQ18" t="e">
            <v>#NUM!</v>
          </cell>
          <cell r="AR18">
            <v>10</v>
          </cell>
          <cell r="AS18">
            <v>10</v>
          </cell>
          <cell r="AX18" t="e">
            <v>#NUM!</v>
          </cell>
          <cell r="AY18">
            <v>12</v>
          </cell>
          <cell r="AZ18">
            <v>8</v>
          </cell>
        </row>
        <row r="19">
          <cell r="AK19" t="e">
            <v>#NUM!</v>
          </cell>
          <cell r="AL19" t="e">
            <v>#NUM!</v>
          </cell>
          <cell r="AQ19" t="e">
            <v>#NUM!</v>
          </cell>
          <cell r="AR19">
            <v>11</v>
          </cell>
          <cell r="AS19">
            <v>9</v>
          </cell>
          <cell r="AX19" t="e">
            <v>#NUM!</v>
          </cell>
          <cell r="AY19">
            <v>12</v>
          </cell>
          <cell r="AZ19">
            <v>8</v>
          </cell>
        </row>
        <row r="20">
          <cell r="AQ20" t="e">
            <v>#NUM!</v>
          </cell>
          <cell r="AR20" t="e">
            <v>#NUM!</v>
          </cell>
          <cell r="AX20" t="e">
            <v>#NUM!</v>
          </cell>
          <cell r="AY20">
            <v>8</v>
          </cell>
          <cell r="AZ20">
            <v>12</v>
          </cell>
        </row>
        <row r="21">
          <cell r="AX21" t="e">
            <v>#NUM!</v>
          </cell>
          <cell r="AY21">
            <v>8</v>
          </cell>
          <cell r="AZ21">
            <v>12</v>
          </cell>
        </row>
        <row r="22">
          <cell r="AX22" t="e">
            <v>#NUM!</v>
          </cell>
          <cell r="AY22">
            <v>10</v>
          </cell>
          <cell r="AZ22">
            <v>10</v>
          </cell>
        </row>
        <row r="23">
          <cell r="AX23" t="e">
            <v>#NUM!</v>
          </cell>
          <cell r="AY23">
            <v>10</v>
          </cell>
          <cell r="AZ23">
            <v>10</v>
          </cell>
        </row>
        <row r="24">
          <cell r="AX24" t="e">
            <v>#NUM!</v>
          </cell>
          <cell r="AY24">
            <v>11</v>
          </cell>
          <cell r="AZ24">
            <v>9</v>
          </cell>
        </row>
        <row r="25">
          <cell r="AK25" t="e">
            <v>#NUM!</v>
          </cell>
          <cell r="AL25" t="e">
            <v>#NUM!</v>
          </cell>
          <cell r="AX25" t="e">
            <v>#NUM!</v>
          </cell>
          <cell r="AY25" t="e">
            <v>#NUM!</v>
          </cell>
        </row>
        <row r="26">
          <cell r="AK26" t="e">
            <v>#NUM!</v>
          </cell>
          <cell r="AL26">
            <v>11</v>
          </cell>
          <cell r="AM26">
            <v>9</v>
          </cell>
        </row>
        <row r="27">
          <cell r="AK27" t="e">
            <v>#NUM!</v>
          </cell>
          <cell r="AL27">
            <v>10</v>
          </cell>
          <cell r="AM27">
            <v>10</v>
          </cell>
          <cell r="AQ27" t="e">
            <v>#NUM!</v>
          </cell>
          <cell r="AR27" t="e">
            <v>#NUM!</v>
          </cell>
        </row>
        <row r="28">
          <cell r="AK28" t="e">
            <v>#NUM!</v>
          </cell>
          <cell r="AL28">
            <v>10</v>
          </cell>
          <cell r="AM28">
            <v>10</v>
          </cell>
          <cell r="AQ28" t="e">
            <v>#NUM!</v>
          </cell>
          <cell r="AR28">
            <v>11</v>
          </cell>
          <cell r="AS28">
            <v>9</v>
          </cell>
        </row>
        <row r="29">
          <cell r="AK29" t="e">
            <v>#NUM!</v>
          </cell>
          <cell r="AL29">
            <v>12</v>
          </cell>
          <cell r="AM29">
            <v>8</v>
          </cell>
          <cell r="AQ29" t="e">
            <v>#NUM!</v>
          </cell>
          <cell r="AR29">
            <v>10</v>
          </cell>
          <cell r="AS29">
            <v>10</v>
          </cell>
        </row>
        <row r="30">
          <cell r="AK30" t="e">
            <v>#NUM!</v>
          </cell>
          <cell r="AL30">
            <v>12</v>
          </cell>
          <cell r="AM30">
            <v>8</v>
          </cell>
          <cell r="AQ30" t="e">
            <v>#NUM!</v>
          </cell>
          <cell r="AR30">
            <v>10</v>
          </cell>
          <cell r="AS30">
            <v>10</v>
          </cell>
        </row>
        <row r="31">
          <cell r="AK31" t="e">
            <v>#NUM!</v>
          </cell>
          <cell r="AL31">
            <v>8</v>
          </cell>
          <cell r="AM31">
            <v>12</v>
          </cell>
          <cell r="AQ31" t="e">
            <v>#NUM!</v>
          </cell>
          <cell r="AR31">
            <v>12</v>
          </cell>
          <cell r="AS31">
            <v>8</v>
          </cell>
        </row>
        <row r="32">
          <cell r="AK32" t="e">
            <v>#NUM!</v>
          </cell>
          <cell r="AL32">
            <v>8</v>
          </cell>
          <cell r="AM32">
            <v>12</v>
          </cell>
          <cell r="AQ32" t="e">
            <v>#NUM!</v>
          </cell>
          <cell r="AR32">
            <v>12</v>
          </cell>
          <cell r="AS32">
            <v>8</v>
          </cell>
        </row>
        <row r="33">
          <cell r="AK33" t="e">
            <v>#NUM!</v>
          </cell>
          <cell r="AL33">
            <v>10</v>
          </cell>
          <cell r="AM33">
            <v>10</v>
          </cell>
          <cell r="AQ33" t="e">
            <v>#NUM!</v>
          </cell>
          <cell r="AR33">
            <v>8</v>
          </cell>
          <cell r="AS33">
            <v>12</v>
          </cell>
        </row>
        <row r="34">
          <cell r="AK34" t="e">
            <v>#NUM!</v>
          </cell>
          <cell r="AL34">
            <v>10</v>
          </cell>
          <cell r="AM34">
            <v>10</v>
          </cell>
          <cell r="AQ34" t="e">
            <v>#NUM!</v>
          </cell>
          <cell r="AR34">
            <v>8</v>
          </cell>
          <cell r="AS34">
            <v>12</v>
          </cell>
        </row>
        <row r="35">
          <cell r="AK35" t="e">
            <v>#NUM!</v>
          </cell>
          <cell r="AL35">
            <v>11</v>
          </cell>
          <cell r="AM35">
            <v>9</v>
          </cell>
          <cell r="AQ35" t="e">
            <v>#NUM!</v>
          </cell>
          <cell r="AR35">
            <v>10</v>
          </cell>
          <cell r="AS35">
            <v>10</v>
          </cell>
        </row>
        <row r="36">
          <cell r="AK36" t="e">
            <v>#NUM!</v>
          </cell>
          <cell r="AL36" t="e">
            <v>#NUM!</v>
          </cell>
          <cell r="AQ36" t="e">
            <v>#NUM!</v>
          </cell>
          <cell r="AR36">
            <v>10</v>
          </cell>
          <cell r="AS36">
            <v>10</v>
          </cell>
        </row>
        <row r="37">
          <cell r="AQ37" t="e">
            <v>#NUM!</v>
          </cell>
          <cell r="AR37">
            <v>11</v>
          </cell>
          <cell r="AS37">
            <v>9</v>
          </cell>
        </row>
        <row r="38">
          <cell r="AQ38" t="e">
            <v>#NUM!</v>
          </cell>
          <cell r="AR38" t="e">
            <v>#NUM!</v>
          </cell>
        </row>
      </sheetData>
      <sheetData sheetId="4">
        <row r="63">
          <cell r="Z63">
            <v>0</v>
          </cell>
          <cell r="AA63" t="e">
            <v>#DIV/0!</v>
          </cell>
          <cell r="AF63">
            <v>0</v>
          </cell>
          <cell r="AG63" t="e">
            <v>#DIV/0!</v>
          </cell>
          <cell r="AL63">
            <v>0</v>
          </cell>
          <cell r="AM63" t="e">
            <v>#DIV/0!</v>
          </cell>
          <cell r="AR63">
            <v>0</v>
          </cell>
          <cell r="AS63" t="e">
            <v>#DIV/0!</v>
          </cell>
          <cell r="AW63">
            <v>0</v>
          </cell>
          <cell r="AX63" t="e">
            <v>#DIV/0!</v>
          </cell>
        </row>
        <row r="64">
          <cell r="Z64">
            <v>0</v>
          </cell>
          <cell r="AA64" t="e">
            <v>#DIV/0!</v>
          </cell>
          <cell r="AF64">
            <v>0</v>
          </cell>
          <cell r="AG64" t="e">
            <v>#DIV/0!</v>
          </cell>
          <cell r="AL64">
            <v>0</v>
          </cell>
          <cell r="AM64" t="e">
            <v>#DIV/0!</v>
          </cell>
          <cell r="AR64">
            <v>0</v>
          </cell>
          <cell r="AS64" t="e">
            <v>#DIV/0!</v>
          </cell>
          <cell r="AW64">
            <v>0</v>
          </cell>
          <cell r="AX64" t="e">
            <v>#DIV/0!</v>
          </cell>
        </row>
        <row r="65">
          <cell r="Z65">
            <v>0</v>
          </cell>
          <cell r="AA65" t="e">
            <v>#DIV/0!</v>
          </cell>
          <cell r="AF65">
            <v>0</v>
          </cell>
          <cell r="AG65" t="e">
            <v>#DIV/0!</v>
          </cell>
          <cell r="AL65">
            <v>0</v>
          </cell>
          <cell r="AM65" t="e">
            <v>#DIV/0!</v>
          </cell>
          <cell r="AR65">
            <v>0</v>
          </cell>
          <cell r="AS65" t="e">
            <v>#DIV/0!</v>
          </cell>
          <cell r="AW65">
            <v>0</v>
          </cell>
          <cell r="AX65" t="e">
            <v>#DIV/0!</v>
          </cell>
        </row>
        <row r="66">
          <cell r="Z66">
            <v>0</v>
          </cell>
          <cell r="AA66" t="e">
            <v>#DIV/0!</v>
          </cell>
          <cell r="AF66">
            <v>0</v>
          </cell>
          <cell r="AG66" t="e">
            <v>#DIV/0!</v>
          </cell>
          <cell r="AL66">
            <v>0</v>
          </cell>
          <cell r="AM66" t="e">
            <v>#DIV/0!</v>
          </cell>
          <cell r="AR66">
            <v>0</v>
          </cell>
          <cell r="AS66" t="e">
            <v>#DIV/0!</v>
          </cell>
          <cell r="AW66">
            <v>0</v>
          </cell>
          <cell r="AX66" t="e">
            <v>#DIV/0!</v>
          </cell>
        </row>
        <row r="67">
          <cell r="Z67">
            <v>0</v>
          </cell>
          <cell r="AA67" t="e">
            <v>#DIV/0!</v>
          </cell>
          <cell r="AF67">
            <v>0</v>
          </cell>
          <cell r="AG67" t="e">
            <v>#DIV/0!</v>
          </cell>
          <cell r="AL67">
            <v>0</v>
          </cell>
          <cell r="AM67" t="e">
            <v>#DIV/0!</v>
          </cell>
          <cell r="AR67">
            <v>0</v>
          </cell>
          <cell r="AS67" t="e">
            <v>#DIV/0!</v>
          </cell>
          <cell r="AW67">
            <v>0</v>
          </cell>
          <cell r="AX67" t="e">
            <v>#DIV/0!</v>
          </cell>
        </row>
        <row r="68">
          <cell r="Z68">
            <v>0</v>
          </cell>
          <cell r="AA68" t="e">
            <v>#DIV/0!</v>
          </cell>
          <cell r="AF68">
            <v>0</v>
          </cell>
          <cell r="AG68" t="e">
            <v>#DIV/0!</v>
          </cell>
          <cell r="AL68">
            <v>0</v>
          </cell>
          <cell r="AM68" t="e">
            <v>#DIV/0!</v>
          </cell>
          <cell r="AR68">
            <v>0</v>
          </cell>
          <cell r="AS68" t="e">
            <v>#DIV/0!</v>
          </cell>
          <cell r="AW68">
            <v>0</v>
          </cell>
          <cell r="AX68" t="e">
            <v>#DIV/0!</v>
          </cell>
        </row>
        <row r="69">
          <cell r="Z69">
            <v>0</v>
          </cell>
          <cell r="AA69" t="e">
            <v>#DIV/0!</v>
          </cell>
          <cell r="AF69">
            <v>0</v>
          </cell>
          <cell r="AG69" t="e">
            <v>#DIV/0!</v>
          </cell>
          <cell r="AL69">
            <v>0</v>
          </cell>
          <cell r="AM69" t="e">
            <v>#DIV/0!</v>
          </cell>
          <cell r="AR69">
            <v>0</v>
          </cell>
          <cell r="AS69" t="e">
            <v>#DIV/0!</v>
          </cell>
          <cell r="AW69">
            <v>0</v>
          </cell>
          <cell r="AX69" t="e">
            <v>#DIV/0!</v>
          </cell>
        </row>
        <row r="70">
          <cell r="Z70">
            <v>0</v>
          </cell>
          <cell r="AA70" t="e">
            <v>#DIV/0!</v>
          </cell>
          <cell r="AF70">
            <v>0</v>
          </cell>
          <cell r="AG70" t="e">
            <v>#DIV/0!</v>
          </cell>
          <cell r="AL70">
            <v>0</v>
          </cell>
          <cell r="AM70" t="e">
            <v>#DIV/0!</v>
          </cell>
          <cell r="AR70">
            <v>0</v>
          </cell>
          <cell r="AS70" t="e">
            <v>#DIV/0!</v>
          </cell>
          <cell r="AW70">
            <v>0</v>
          </cell>
          <cell r="AX70" t="e">
            <v>#DIV/0!</v>
          </cell>
        </row>
        <row r="71">
          <cell r="Z71">
            <v>0</v>
          </cell>
          <cell r="AA71" t="e">
            <v>#DIV/0!</v>
          </cell>
          <cell r="AF71">
            <v>0</v>
          </cell>
          <cell r="AG71" t="e">
            <v>#DIV/0!</v>
          </cell>
          <cell r="AL71">
            <v>0</v>
          </cell>
          <cell r="AM71" t="e">
            <v>#DIV/0!</v>
          </cell>
          <cell r="AR71">
            <v>0</v>
          </cell>
          <cell r="AS71" t="e">
            <v>#DIV/0!</v>
          </cell>
          <cell r="AW71">
            <v>0</v>
          </cell>
          <cell r="AX71" t="e">
            <v>#DIV/0!</v>
          </cell>
        </row>
        <row r="72">
          <cell r="Z72">
            <v>0</v>
          </cell>
          <cell r="AA72" t="e">
            <v>#DIV/0!</v>
          </cell>
          <cell r="AF72">
            <v>0</v>
          </cell>
          <cell r="AG72" t="e">
            <v>#DIV/0!</v>
          </cell>
          <cell r="AL72">
            <v>0</v>
          </cell>
          <cell r="AM72" t="e">
            <v>#DIV/0!</v>
          </cell>
          <cell r="AR72">
            <v>0</v>
          </cell>
          <cell r="AS72" t="e">
            <v>#DIV/0!</v>
          </cell>
          <cell r="AW72">
            <v>0</v>
          </cell>
          <cell r="AX72" t="e">
            <v>#DIV/0!</v>
          </cell>
        </row>
        <row r="73">
          <cell r="Z73">
            <v>0</v>
          </cell>
          <cell r="AA73" t="e">
            <v>#DIV/0!</v>
          </cell>
          <cell r="AF73">
            <v>0</v>
          </cell>
          <cell r="AG73" t="e">
            <v>#DIV/0!</v>
          </cell>
          <cell r="AL73">
            <v>0</v>
          </cell>
          <cell r="AM73" t="e">
            <v>#DIV/0!</v>
          </cell>
          <cell r="AR73">
            <v>0</v>
          </cell>
          <cell r="AS73" t="e">
            <v>#DIV/0!</v>
          </cell>
          <cell r="AW73">
            <v>0</v>
          </cell>
          <cell r="AX73" t="e">
            <v>#DIV/0!</v>
          </cell>
        </row>
        <row r="74">
          <cell r="Z74">
            <v>0</v>
          </cell>
          <cell r="AA74" t="e">
            <v>#DIV/0!</v>
          </cell>
          <cell r="AF74">
            <v>0</v>
          </cell>
          <cell r="AG74" t="e">
            <v>#DIV/0!</v>
          </cell>
          <cell r="AL74">
            <v>0</v>
          </cell>
          <cell r="AM74" t="e">
            <v>#DIV/0!</v>
          </cell>
          <cell r="AR74">
            <v>0</v>
          </cell>
          <cell r="AS74" t="e">
            <v>#DIV/0!</v>
          </cell>
          <cell r="AW74">
            <v>0</v>
          </cell>
          <cell r="AX74" t="e">
            <v>#DIV/0!</v>
          </cell>
        </row>
        <row r="75">
          <cell r="Z75">
            <v>0</v>
          </cell>
          <cell r="AA75" t="e">
            <v>#DIV/0!</v>
          </cell>
          <cell r="AF75">
            <v>0</v>
          </cell>
          <cell r="AG75" t="e">
            <v>#DIV/0!</v>
          </cell>
          <cell r="AL75">
            <v>0</v>
          </cell>
          <cell r="AM75" t="e">
            <v>#DIV/0!</v>
          </cell>
          <cell r="AR75">
            <v>0</v>
          </cell>
          <cell r="AS75" t="e">
            <v>#DIV/0!</v>
          </cell>
          <cell r="AW75">
            <v>0</v>
          </cell>
          <cell r="AX75" t="e">
            <v>#DIV/0!</v>
          </cell>
        </row>
        <row r="76">
          <cell r="Z76">
            <v>0</v>
          </cell>
          <cell r="AA76" t="e">
            <v>#DIV/0!</v>
          </cell>
          <cell r="AF76">
            <v>0</v>
          </cell>
          <cell r="AG76" t="e">
            <v>#DIV/0!</v>
          </cell>
          <cell r="AL76">
            <v>0</v>
          </cell>
          <cell r="AM76" t="e">
            <v>#DIV/0!</v>
          </cell>
          <cell r="AR76">
            <v>0</v>
          </cell>
          <cell r="AS76" t="e">
            <v>#DIV/0!</v>
          </cell>
          <cell r="AW76">
            <v>0</v>
          </cell>
          <cell r="AX76" t="e">
            <v>#DIV/0!</v>
          </cell>
        </row>
        <row r="77">
          <cell r="Z77">
            <v>0</v>
          </cell>
          <cell r="AA77" t="e">
            <v>#DIV/0!</v>
          </cell>
          <cell r="AF77">
            <v>0</v>
          </cell>
          <cell r="AG77" t="e">
            <v>#DIV/0!</v>
          </cell>
          <cell r="AL77">
            <v>0</v>
          </cell>
          <cell r="AM77" t="e">
            <v>#DIV/0!</v>
          </cell>
          <cell r="AR77">
            <v>0</v>
          </cell>
          <cell r="AS77" t="e">
            <v>#DIV/0!</v>
          </cell>
          <cell r="AW77">
            <v>0</v>
          </cell>
          <cell r="AX77" t="e">
            <v>#DIV/0!</v>
          </cell>
        </row>
        <row r="78">
          <cell r="Z78">
            <v>0</v>
          </cell>
          <cell r="AA78" t="e">
            <v>#DIV/0!</v>
          </cell>
          <cell r="AF78">
            <v>0</v>
          </cell>
          <cell r="AG78" t="e">
            <v>#DIV/0!</v>
          </cell>
          <cell r="AL78">
            <v>0</v>
          </cell>
          <cell r="AM78" t="e">
            <v>#DIV/0!</v>
          </cell>
          <cell r="AR78">
            <v>0</v>
          </cell>
          <cell r="AS78" t="e">
            <v>#DIV/0!</v>
          </cell>
          <cell r="AW78">
            <v>0</v>
          </cell>
          <cell r="AX78" t="e">
            <v>#DIV/0!</v>
          </cell>
        </row>
        <row r="79">
          <cell r="Z79">
            <v>0</v>
          </cell>
          <cell r="AA79" t="e">
            <v>#DIV/0!</v>
          </cell>
          <cell r="AF79">
            <v>0</v>
          </cell>
          <cell r="AG79" t="e">
            <v>#DIV/0!</v>
          </cell>
          <cell r="AL79">
            <v>0</v>
          </cell>
          <cell r="AM79" t="e">
            <v>#DIV/0!</v>
          </cell>
          <cell r="AR79">
            <v>0</v>
          </cell>
          <cell r="AS79" t="e">
            <v>#DIV/0!</v>
          </cell>
          <cell r="AW79">
            <v>0</v>
          </cell>
          <cell r="AX79" t="e">
            <v>#DIV/0!</v>
          </cell>
        </row>
        <row r="80">
          <cell r="Z80">
            <v>0</v>
          </cell>
          <cell r="AA80" t="e">
            <v>#DIV/0!</v>
          </cell>
          <cell r="AF80">
            <v>0</v>
          </cell>
          <cell r="AG80" t="e">
            <v>#DIV/0!</v>
          </cell>
          <cell r="AL80">
            <v>0</v>
          </cell>
          <cell r="AM80" t="e">
            <v>#DIV/0!</v>
          </cell>
          <cell r="AR80">
            <v>0</v>
          </cell>
          <cell r="AS80" t="e">
            <v>#DIV/0!</v>
          </cell>
          <cell r="AW80">
            <v>0</v>
          </cell>
          <cell r="AX80" t="e">
            <v>#DIV/0!</v>
          </cell>
        </row>
        <row r="81">
          <cell r="Z81">
            <v>0</v>
          </cell>
          <cell r="AA81" t="e">
            <v>#DIV/0!</v>
          </cell>
          <cell r="AF81">
            <v>0</v>
          </cell>
          <cell r="AG81" t="e">
            <v>#DIV/0!</v>
          </cell>
          <cell r="AL81">
            <v>0</v>
          </cell>
          <cell r="AM81" t="e">
            <v>#DIV/0!</v>
          </cell>
          <cell r="AR81">
            <v>0</v>
          </cell>
          <cell r="AS81" t="e">
            <v>#DIV/0!</v>
          </cell>
          <cell r="AW81">
            <v>0</v>
          </cell>
          <cell r="AX81" t="e">
            <v>#DIV/0!</v>
          </cell>
        </row>
        <row r="82">
          <cell r="Z82">
            <v>0</v>
          </cell>
          <cell r="AA82" t="e">
            <v>#DIV/0!</v>
          </cell>
          <cell r="AF82">
            <v>0</v>
          </cell>
          <cell r="AG82" t="e">
            <v>#DIV/0!</v>
          </cell>
          <cell r="AL82">
            <v>0</v>
          </cell>
          <cell r="AM82" t="e">
            <v>#DIV/0!</v>
          </cell>
          <cell r="AR82">
            <v>0</v>
          </cell>
          <cell r="AS82" t="e">
            <v>#DIV/0!</v>
          </cell>
          <cell r="AW82">
            <v>0</v>
          </cell>
          <cell r="AX82" t="e">
            <v>#DIV/0!</v>
          </cell>
        </row>
        <row r="83">
          <cell r="Z83">
            <v>0</v>
          </cell>
          <cell r="AA83" t="e">
            <v>#DIV/0!</v>
          </cell>
          <cell r="AF83">
            <v>0</v>
          </cell>
          <cell r="AG83" t="e">
            <v>#DIV/0!</v>
          </cell>
          <cell r="AL83">
            <v>0</v>
          </cell>
          <cell r="AM83" t="e">
            <v>#DIV/0!</v>
          </cell>
          <cell r="AR83">
            <v>0</v>
          </cell>
          <cell r="AS83" t="e">
            <v>#DIV/0!</v>
          </cell>
          <cell r="AW83">
            <v>0</v>
          </cell>
          <cell r="AX83" t="e">
            <v>#DIV/0!</v>
          </cell>
        </row>
        <row r="84">
          <cell r="Z84">
            <v>0</v>
          </cell>
          <cell r="AA84" t="e">
            <v>#DIV/0!</v>
          </cell>
          <cell r="AF84">
            <v>0</v>
          </cell>
          <cell r="AG84" t="e">
            <v>#DIV/0!</v>
          </cell>
          <cell r="AL84">
            <v>0</v>
          </cell>
          <cell r="AM84" t="e">
            <v>#DIV/0!</v>
          </cell>
          <cell r="AR84">
            <v>0</v>
          </cell>
          <cell r="AS84" t="e">
            <v>#DIV/0!</v>
          </cell>
          <cell r="AW84">
            <v>0</v>
          </cell>
          <cell r="AX84" t="e">
            <v>#DIV/0!</v>
          </cell>
        </row>
      </sheetData>
      <sheetData sheetId="5"/>
      <sheetData sheetId="6">
        <row r="13">
          <cell r="F13" t="str">
            <v>Група 1</v>
          </cell>
          <cell r="K13" t="str">
            <v/>
          </cell>
        </row>
        <row r="14">
          <cell r="F14" t="str">
            <v>Група 2</v>
          </cell>
          <cell r="K14" t="str">
            <v/>
          </cell>
        </row>
        <row r="15">
          <cell r="AF15" t="e">
            <v>#NUM!</v>
          </cell>
          <cell r="AG15" t="e">
            <v>#NUM!</v>
          </cell>
        </row>
        <row r="16">
          <cell r="AF16" t="e">
            <v>#NUM!</v>
          </cell>
          <cell r="AG16">
            <v>9</v>
          </cell>
          <cell r="AH16">
            <v>7</v>
          </cell>
        </row>
        <row r="17">
          <cell r="AF17" t="e">
            <v>#NUM!</v>
          </cell>
          <cell r="AG17">
            <v>8</v>
          </cell>
          <cell r="AH17">
            <v>8</v>
          </cell>
        </row>
        <row r="18">
          <cell r="AF18" t="e">
            <v>#NUM!</v>
          </cell>
          <cell r="AG18">
            <v>8</v>
          </cell>
          <cell r="AH18">
            <v>8</v>
          </cell>
        </row>
        <row r="19">
          <cell r="AF19" t="e">
            <v>#NUM!</v>
          </cell>
          <cell r="AG19">
            <v>10</v>
          </cell>
          <cell r="AH19">
            <v>6</v>
          </cell>
        </row>
        <row r="20">
          <cell r="AF20" t="e">
            <v>#NUM!</v>
          </cell>
          <cell r="AG20">
            <v>10</v>
          </cell>
          <cell r="AH20">
            <v>6</v>
          </cell>
        </row>
        <row r="21">
          <cell r="AF21" t="e">
            <v>#NUM!</v>
          </cell>
          <cell r="AG21">
            <v>6</v>
          </cell>
          <cell r="AH21">
            <v>10</v>
          </cell>
        </row>
        <row r="22">
          <cell r="AF22" t="e">
            <v>#NUM!</v>
          </cell>
          <cell r="AG22">
            <v>6</v>
          </cell>
          <cell r="AH22">
            <v>10</v>
          </cell>
        </row>
        <row r="23">
          <cell r="AF23" t="e">
            <v>#NUM!</v>
          </cell>
          <cell r="AG23">
            <v>8</v>
          </cell>
          <cell r="AH23">
            <v>8</v>
          </cell>
        </row>
        <row r="24">
          <cell r="AF24" t="e">
            <v>#NUM!</v>
          </cell>
          <cell r="AG24">
            <v>8</v>
          </cell>
          <cell r="AH24">
            <v>8</v>
          </cell>
        </row>
        <row r="25">
          <cell r="AF25" t="e">
            <v>#NUM!</v>
          </cell>
          <cell r="AG25">
            <v>9</v>
          </cell>
          <cell r="AH25">
            <v>7</v>
          </cell>
        </row>
        <row r="26">
          <cell r="AF26" t="e">
            <v>#NUM!</v>
          </cell>
          <cell r="AG26" t="e">
            <v>#NUM!</v>
          </cell>
        </row>
        <row r="33">
          <cell r="AF33" t="e">
            <v>#NUM!</v>
          </cell>
          <cell r="AG33" t="e">
            <v>#NUM!</v>
          </cell>
        </row>
        <row r="34">
          <cell r="AF34" t="e">
            <v>#NUM!</v>
          </cell>
          <cell r="AG34">
            <v>4</v>
          </cell>
          <cell r="AH34">
            <v>2</v>
          </cell>
        </row>
        <row r="35">
          <cell r="AF35" t="e">
            <v>#NUM!</v>
          </cell>
          <cell r="AG35">
            <v>3</v>
          </cell>
          <cell r="AH35">
            <v>3</v>
          </cell>
        </row>
        <row r="36">
          <cell r="AF36" t="e">
            <v>#NUM!</v>
          </cell>
          <cell r="AG36">
            <v>3</v>
          </cell>
          <cell r="AH36">
            <v>3</v>
          </cell>
        </row>
        <row r="37">
          <cell r="AF37" t="e">
            <v>#NUM!</v>
          </cell>
          <cell r="AG37">
            <v>5</v>
          </cell>
          <cell r="AH37">
            <v>1</v>
          </cell>
        </row>
        <row r="38">
          <cell r="AF38" t="e">
            <v>#NUM!</v>
          </cell>
          <cell r="AG38">
            <v>5</v>
          </cell>
          <cell r="AH38">
            <v>1</v>
          </cell>
        </row>
        <row r="39">
          <cell r="AF39" t="e">
            <v>#NUM!</v>
          </cell>
          <cell r="AG39">
            <v>1</v>
          </cell>
          <cell r="AH39">
            <v>5</v>
          </cell>
        </row>
        <row r="40">
          <cell r="AF40" t="e">
            <v>#NUM!</v>
          </cell>
          <cell r="AG40">
            <v>1</v>
          </cell>
          <cell r="AH40">
            <v>5</v>
          </cell>
        </row>
        <row r="41">
          <cell r="AF41" t="e">
            <v>#NUM!</v>
          </cell>
          <cell r="AG41">
            <v>3</v>
          </cell>
          <cell r="AH41">
            <v>3</v>
          </cell>
        </row>
        <row r="42">
          <cell r="AF42" t="e">
            <v>#NUM!</v>
          </cell>
          <cell r="AG42">
            <v>3</v>
          </cell>
          <cell r="AH42">
            <v>3</v>
          </cell>
        </row>
        <row r="43">
          <cell r="AF43" t="e">
            <v>#NUM!</v>
          </cell>
          <cell r="AG43">
            <v>4</v>
          </cell>
          <cell r="AH43">
            <v>2</v>
          </cell>
        </row>
        <row r="44">
          <cell r="AF44" t="e">
            <v>#NUM!</v>
          </cell>
          <cell r="AG44" t="e">
            <v>#NUM!</v>
          </cell>
        </row>
      </sheetData>
      <sheetData sheetId="7"/>
      <sheetData sheetId="8">
        <row r="12">
          <cell r="E12" t="str">
            <v>Начало</v>
          </cell>
          <cell r="J12" t="str">
            <v/>
          </cell>
        </row>
        <row r="13">
          <cell r="E13" t="str">
            <v>Край</v>
          </cell>
          <cell r="J13" t="str">
            <v/>
          </cell>
        </row>
        <row r="19">
          <cell r="AG19" t="e">
            <v>#NUM!</v>
          </cell>
          <cell r="AH19" t="e">
            <v>#NUM!</v>
          </cell>
        </row>
        <row r="20">
          <cell r="AG20" t="e">
            <v>#NUM!</v>
          </cell>
          <cell r="AH20">
            <v>5</v>
          </cell>
          <cell r="AI20">
            <v>3</v>
          </cell>
        </row>
        <row r="21">
          <cell r="AG21" t="e">
            <v>#NUM!</v>
          </cell>
          <cell r="AH21">
            <v>4</v>
          </cell>
          <cell r="AI21">
            <v>4</v>
          </cell>
        </row>
        <row r="22">
          <cell r="AG22" t="e">
            <v>#NUM!</v>
          </cell>
          <cell r="AH22">
            <v>4</v>
          </cell>
          <cell r="AI22">
            <v>4</v>
          </cell>
        </row>
        <row r="23">
          <cell r="AG23" t="e">
            <v>#NUM!</v>
          </cell>
          <cell r="AH23">
            <v>6</v>
          </cell>
          <cell r="AI23">
            <v>2</v>
          </cell>
        </row>
        <row r="24">
          <cell r="AG24" t="e">
            <v>#NUM!</v>
          </cell>
          <cell r="AH24">
            <v>6</v>
          </cell>
          <cell r="AI24">
            <v>2</v>
          </cell>
        </row>
        <row r="25">
          <cell r="AG25" t="e">
            <v>#NUM!</v>
          </cell>
          <cell r="AH25">
            <v>2</v>
          </cell>
          <cell r="AI25">
            <v>6</v>
          </cell>
        </row>
        <row r="26">
          <cell r="AG26" t="e">
            <v>#NUM!</v>
          </cell>
          <cell r="AH26">
            <v>2</v>
          </cell>
          <cell r="AI26">
            <v>6</v>
          </cell>
        </row>
        <row r="27">
          <cell r="AG27" t="e">
            <v>#NUM!</v>
          </cell>
          <cell r="AH27">
            <v>4</v>
          </cell>
          <cell r="AI27">
            <v>4</v>
          </cell>
        </row>
        <row r="28">
          <cell r="AG28" t="e">
            <v>#NUM!</v>
          </cell>
          <cell r="AH28">
            <v>4</v>
          </cell>
          <cell r="AI28">
            <v>4</v>
          </cell>
        </row>
        <row r="29">
          <cell r="AG29" t="e">
            <v>#NUM!</v>
          </cell>
          <cell r="AH29">
            <v>5</v>
          </cell>
          <cell r="AI29">
            <v>3</v>
          </cell>
        </row>
        <row r="30">
          <cell r="AG30" t="e">
            <v>#NUM!</v>
          </cell>
          <cell r="AH30" t="e">
            <v>#NUM!</v>
          </cell>
        </row>
        <row r="37">
          <cell r="AG37" t="e">
            <v>#NUM!</v>
          </cell>
          <cell r="AH37" t="e">
            <v>#NUM!</v>
          </cell>
        </row>
        <row r="38">
          <cell r="AG38" t="e">
            <v>#NUM!</v>
          </cell>
          <cell r="AH38">
            <v>10</v>
          </cell>
          <cell r="AI38">
            <v>8</v>
          </cell>
        </row>
        <row r="39">
          <cell r="AG39" t="e">
            <v>#NUM!</v>
          </cell>
          <cell r="AH39">
            <v>9</v>
          </cell>
          <cell r="AI39">
            <v>9</v>
          </cell>
        </row>
        <row r="40">
          <cell r="AG40" t="e">
            <v>#NUM!</v>
          </cell>
          <cell r="AH40">
            <v>9</v>
          </cell>
          <cell r="AI40">
            <v>9</v>
          </cell>
        </row>
        <row r="41">
          <cell r="AG41" t="e">
            <v>#NUM!</v>
          </cell>
          <cell r="AH41">
            <v>11</v>
          </cell>
          <cell r="AI41">
            <v>7</v>
          </cell>
        </row>
        <row r="42">
          <cell r="AG42" t="e">
            <v>#NUM!</v>
          </cell>
          <cell r="AH42">
            <v>11</v>
          </cell>
          <cell r="AI42">
            <v>7</v>
          </cell>
        </row>
        <row r="43">
          <cell r="AG43" t="e">
            <v>#NUM!</v>
          </cell>
          <cell r="AH43">
            <v>7</v>
          </cell>
          <cell r="AI43">
            <v>11</v>
          </cell>
        </row>
        <row r="44">
          <cell r="AG44" t="e">
            <v>#NUM!</v>
          </cell>
          <cell r="AH44">
            <v>7</v>
          </cell>
          <cell r="AI44">
            <v>11</v>
          </cell>
        </row>
        <row r="45">
          <cell r="AG45" t="e">
            <v>#NUM!</v>
          </cell>
          <cell r="AH45">
            <v>9</v>
          </cell>
          <cell r="AI45">
            <v>9</v>
          </cell>
        </row>
        <row r="46">
          <cell r="AG46" t="e">
            <v>#NUM!</v>
          </cell>
          <cell r="AH46">
            <v>9</v>
          </cell>
          <cell r="AI46">
            <v>9</v>
          </cell>
        </row>
        <row r="47">
          <cell r="AG47" t="e">
            <v>#NUM!</v>
          </cell>
          <cell r="AH47">
            <v>10</v>
          </cell>
          <cell r="AI47">
            <v>8</v>
          </cell>
        </row>
        <row r="48">
          <cell r="AG48" t="e">
            <v>#NUM!</v>
          </cell>
          <cell r="AH48" t="e">
            <v>#NUM!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researchgate.net/profile/Zornitza_Ganeva2/publication/305108771_Da_preotkriem_statistikata_s_IBM_SPSS_Statistics/links/5781fc4e08ae5f36%207d3a1044/Da-preotkriem-statistikata-s-IBM-SPSS-Statistics.pdf?origin=publication_detai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9"/>
  <sheetViews>
    <sheetView showRowColHeaders="0" tabSelected="1" zoomScale="90" zoomScaleNormal="90" workbookViewId="0">
      <selection activeCell="I19" sqref="I19"/>
    </sheetView>
  </sheetViews>
  <sheetFormatPr defaultRowHeight="15" x14ac:dyDescent="0.25"/>
  <cols>
    <col min="1" max="1" width="5.85546875" style="318" customWidth="1"/>
    <col min="2" max="2" width="24.28515625" style="318" customWidth="1"/>
    <col min="3" max="10" width="9.140625" style="328"/>
    <col min="11" max="11" width="9.85546875" style="11" customWidth="1"/>
    <col min="12" max="20" width="9.140625" style="328"/>
    <col min="21" max="34" width="9.140625" style="3"/>
    <col min="35" max="16384" width="9.140625" style="11"/>
  </cols>
  <sheetData>
    <row r="1" spans="1:20" s="3" customFormat="1" ht="18" x14ac:dyDescent="0.25">
      <c r="A1" s="318"/>
      <c r="B1" s="318"/>
      <c r="C1" s="318"/>
      <c r="D1" s="318"/>
      <c r="E1" s="318"/>
      <c r="F1" s="318"/>
      <c r="G1" s="318"/>
      <c r="H1" s="318"/>
      <c r="I1" s="319"/>
      <c r="J1" s="318"/>
      <c r="L1" s="318"/>
      <c r="M1" s="318"/>
      <c r="N1" s="318"/>
      <c r="O1" s="318"/>
      <c r="P1" s="318"/>
      <c r="Q1" s="318"/>
      <c r="R1" s="318"/>
      <c r="S1" s="318"/>
      <c r="T1" s="318"/>
    </row>
    <row r="2" spans="1:20" ht="21" x14ac:dyDescent="0.35">
      <c r="B2" s="320"/>
      <c r="C2" s="320"/>
      <c r="D2" s="321" t="s">
        <v>241</v>
      </c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0"/>
      <c r="Q2" s="320"/>
      <c r="R2" s="320"/>
      <c r="S2" s="320"/>
      <c r="T2" s="320"/>
    </row>
    <row r="3" spans="1:20" s="3" customFormat="1" x14ac:dyDescent="0.25">
      <c r="A3" s="322"/>
      <c r="B3" s="318"/>
      <c r="C3" s="318"/>
      <c r="D3" s="318"/>
      <c r="E3" s="318"/>
      <c r="F3" s="318"/>
      <c r="G3" s="318"/>
      <c r="H3" s="318"/>
      <c r="I3" s="318"/>
      <c r="J3" s="318"/>
      <c r="L3" s="318"/>
      <c r="M3" s="318"/>
      <c r="N3" s="318"/>
      <c r="O3" s="318"/>
      <c r="P3" s="318"/>
      <c r="Q3" s="318"/>
      <c r="R3" s="318"/>
      <c r="S3" s="318"/>
      <c r="T3" s="318"/>
    </row>
    <row r="4" spans="1:20" s="3" customFormat="1" x14ac:dyDescent="0.25">
      <c r="A4" s="22"/>
      <c r="B4" s="318"/>
      <c r="C4" s="323"/>
      <c r="D4" s="323" t="s">
        <v>196</v>
      </c>
      <c r="E4" s="323"/>
      <c r="F4" s="323"/>
      <c r="G4" s="323"/>
      <c r="H4" s="323"/>
      <c r="I4" s="323"/>
      <c r="J4" s="323"/>
      <c r="L4" s="324" t="s">
        <v>212</v>
      </c>
      <c r="M4" s="324"/>
      <c r="N4" s="324"/>
      <c r="O4" s="324"/>
      <c r="P4" s="324"/>
      <c r="Q4" s="324"/>
      <c r="R4" s="324"/>
      <c r="S4" s="324"/>
      <c r="T4" s="324"/>
    </row>
    <row r="5" spans="1:20" s="3" customFormat="1" x14ac:dyDescent="0.25">
      <c r="A5" s="22"/>
      <c r="B5" s="318"/>
      <c r="C5" s="318"/>
      <c r="D5" s="318"/>
      <c r="E5" s="325" t="s">
        <v>197</v>
      </c>
      <c r="F5" s="318"/>
      <c r="G5" s="318"/>
      <c r="H5" s="318"/>
      <c r="I5" s="318"/>
      <c r="J5" s="318"/>
      <c r="L5" s="324"/>
      <c r="M5" s="324"/>
      <c r="N5" s="324"/>
      <c r="O5" s="324"/>
      <c r="P5" s="324"/>
      <c r="Q5" s="324"/>
      <c r="R5" s="324"/>
      <c r="S5" s="324"/>
      <c r="T5" s="324"/>
    </row>
    <row r="6" spans="1:20" x14ac:dyDescent="0.25">
      <c r="A6" s="22"/>
      <c r="C6" s="323"/>
      <c r="D6" s="323" t="s">
        <v>206</v>
      </c>
      <c r="E6" s="323"/>
      <c r="F6" s="323"/>
      <c r="G6" s="323"/>
      <c r="H6" s="323"/>
      <c r="I6" s="323"/>
      <c r="J6" s="323"/>
      <c r="L6" s="324"/>
      <c r="M6" s="324"/>
      <c r="N6" s="324"/>
      <c r="O6" s="324"/>
      <c r="P6" s="324"/>
      <c r="Q6" s="324"/>
      <c r="R6" s="324"/>
      <c r="S6" s="324"/>
      <c r="T6" s="324"/>
    </row>
    <row r="7" spans="1:20" x14ac:dyDescent="0.25">
      <c r="A7" s="22"/>
      <c r="C7" s="318"/>
      <c r="D7" s="318"/>
      <c r="E7" s="325" t="s">
        <v>208</v>
      </c>
      <c r="F7" s="318"/>
      <c r="G7" s="318"/>
      <c r="H7" s="318"/>
      <c r="I7" s="318"/>
      <c r="J7" s="318"/>
      <c r="K7" s="3"/>
      <c r="L7" s="318"/>
      <c r="M7" s="318"/>
      <c r="N7" s="318"/>
      <c r="O7" s="318"/>
      <c r="P7" s="318"/>
      <c r="Q7" s="318"/>
      <c r="R7" s="318"/>
      <c r="S7" s="318"/>
      <c r="T7" s="318"/>
    </row>
    <row r="8" spans="1:20" x14ac:dyDescent="0.25">
      <c r="A8" s="22"/>
      <c r="C8" s="323"/>
      <c r="D8" s="323" t="s">
        <v>201</v>
      </c>
      <c r="E8" s="323"/>
      <c r="F8" s="323"/>
      <c r="G8" s="323"/>
      <c r="H8" s="323"/>
      <c r="I8" s="323"/>
      <c r="J8" s="323"/>
      <c r="K8" s="3"/>
      <c r="L8" s="324" t="s">
        <v>213</v>
      </c>
      <c r="M8" s="324"/>
      <c r="N8" s="324"/>
      <c r="O8" s="324"/>
      <c r="P8" s="324"/>
      <c r="Q8" s="324"/>
      <c r="R8" s="324"/>
      <c r="S8" s="324"/>
      <c r="T8" s="324"/>
    </row>
    <row r="9" spans="1:20" x14ac:dyDescent="0.25">
      <c r="A9" s="22"/>
      <c r="C9" s="318"/>
      <c r="D9" s="318"/>
      <c r="E9" s="325" t="s">
        <v>202</v>
      </c>
      <c r="F9" s="318"/>
      <c r="G9" s="318"/>
      <c r="H9" s="318"/>
      <c r="I9" s="318"/>
      <c r="J9" s="318"/>
      <c r="K9" s="3"/>
      <c r="L9" s="324"/>
      <c r="M9" s="324"/>
      <c r="N9" s="324"/>
      <c r="O9" s="324"/>
      <c r="P9" s="324"/>
      <c r="Q9" s="324"/>
      <c r="R9" s="324"/>
      <c r="S9" s="324"/>
      <c r="T9" s="324"/>
    </row>
    <row r="10" spans="1:20" x14ac:dyDescent="0.25">
      <c r="A10" s="22"/>
      <c r="C10" s="323"/>
      <c r="D10" s="323" t="s">
        <v>198</v>
      </c>
      <c r="E10" s="323"/>
      <c r="F10" s="323"/>
      <c r="G10" s="323"/>
      <c r="H10" s="323"/>
      <c r="I10" s="323"/>
      <c r="J10" s="323"/>
      <c r="K10" s="3"/>
      <c r="L10" s="324"/>
      <c r="M10" s="324"/>
      <c r="N10" s="324"/>
      <c r="O10" s="324"/>
      <c r="P10" s="324"/>
      <c r="Q10" s="324"/>
      <c r="R10" s="324"/>
      <c r="S10" s="324"/>
      <c r="T10" s="324"/>
    </row>
    <row r="11" spans="1:20" x14ac:dyDescent="0.25">
      <c r="A11" s="22"/>
      <c r="C11" s="318"/>
      <c r="D11" s="318"/>
      <c r="E11" s="325" t="s">
        <v>199</v>
      </c>
      <c r="F11" s="318"/>
      <c r="G11" s="318"/>
      <c r="H11" s="318"/>
      <c r="I11" s="318"/>
      <c r="J11" s="318"/>
      <c r="L11" s="318"/>
      <c r="M11" s="318"/>
      <c r="N11" s="318"/>
      <c r="O11" s="318"/>
      <c r="P11" s="318"/>
      <c r="Q11" s="318"/>
      <c r="R11" s="318"/>
      <c r="S11" s="318"/>
      <c r="T11" s="318"/>
    </row>
    <row r="12" spans="1:20" x14ac:dyDescent="0.25">
      <c r="A12" s="22"/>
      <c r="C12" s="318"/>
      <c r="D12" s="318"/>
      <c r="E12" s="318"/>
      <c r="F12" s="318"/>
      <c r="G12" s="318"/>
      <c r="H12" s="318"/>
      <c r="I12" s="318"/>
      <c r="J12" s="318"/>
      <c r="K12" s="3"/>
      <c r="L12" s="326" t="s">
        <v>200</v>
      </c>
      <c r="M12" s="326"/>
      <c r="N12" s="326"/>
      <c r="O12" s="326"/>
      <c r="P12" s="326"/>
      <c r="Q12" s="326"/>
      <c r="R12" s="326"/>
      <c r="S12" s="326"/>
      <c r="T12" s="326"/>
    </row>
    <row r="13" spans="1:20" x14ac:dyDescent="0.25">
      <c r="A13" s="22"/>
      <c r="C13" s="323"/>
      <c r="D13" s="338" t="s">
        <v>240</v>
      </c>
      <c r="E13" s="338"/>
      <c r="F13" s="338"/>
      <c r="G13" s="338"/>
      <c r="H13" s="338"/>
      <c r="I13" s="338"/>
      <c r="J13" s="338"/>
      <c r="K13" s="3"/>
      <c r="L13" s="326"/>
      <c r="M13" s="326"/>
      <c r="N13" s="326"/>
      <c r="O13" s="326"/>
      <c r="P13" s="326"/>
      <c r="Q13" s="326"/>
      <c r="R13" s="326"/>
      <c r="S13" s="326"/>
      <c r="T13" s="326"/>
    </row>
    <row r="14" spans="1:20" x14ac:dyDescent="0.25">
      <c r="A14" s="22"/>
      <c r="C14" s="318"/>
      <c r="D14" s="57" t="s">
        <v>242</v>
      </c>
      <c r="E14" s="318"/>
      <c r="F14" s="318"/>
      <c r="G14" s="318"/>
      <c r="H14" s="318"/>
      <c r="I14" s="318"/>
      <c r="J14" s="318"/>
      <c r="K14" s="3"/>
      <c r="L14" s="318"/>
      <c r="M14" s="318" t="s">
        <v>203</v>
      </c>
      <c r="N14" s="318"/>
      <c r="O14" s="318"/>
      <c r="P14" s="318"/>
      <c r="Q14" s="318"/>
      <c r="R14" s="318"/>
      <c r="S14" s="318"/>
      <c r="T14" s="318"/>
    </row>
    <row r="15" spans="1:20" x14ac:dyDescent="0.25">
      <c r="A15" s="22"/>
      <c r="C15" s="318"/>
      <c r="D15" s="337" t="s">
        <v>239</v>
      </c>
      <c r="E15" s="318"/>
      <c r="F15" s="318"/>
      <c r="G15" s="318"/>
      <c r="H15" s="318"/>
      <c r="I15" s="318"/>
      <c r="J15" s="318"/>
      <c r="L15" s="318"/>
      <c r="M15" s="318" t="s">
        <v>204</v>
      </c>
      <c r="N15" s="318"/>
      <c r="O15" s="318"/>
      <c r="P15" s="318"/>
      <c r="Q15" s="318"/>
      <c r="R15" s="318"/>
      <c r="S15" s="318"/>
      <c r="T15" s="318"/>
    </row>
    <row r="16" spans="1:20" x14ac:dyDescent="0.25">
      <c r="A16" s="22"/>
      <c r="C16" s="318"/>
      <c r="D16" s="318"/>
      <c r="E16" s="318"/>
      <c r="F16" s="318"/>
      <c r="G16" s="318"/>
      <c r="H16" s="318"/>
      <c r="I16" s="318"/>
      <c r="J16" s="318"/>
      <c r="K16" s="3"/>
      <c r="L16" s="318"/>
      <c r="M16" s="318" t="s">
        <v>205</v>
      </c>
      <c r="N16" s="318"/>
      <c r="O16" s="318"/>
      <c r="P16" s="318"/>
      <c r="Q16" s="318"/>
      <c r="R16" s="318"/>
      <c r="S16" s="318"/>
      <c r="T16" s="318"/>
    </row>
    <row r="17" spans="1:20" ht="15" customHeight="1" x14ac:dyDescent="0.25">
      <c r="A17" s="22"/>
      <c r="D17" s="318"/>
      <c r="E17" s="318"/>
      <c r="F17" s="318"/>
      <c r="G17" s="318"/>
      <c r="H17" s="318"/>
      <c r="I17" s="318"/>
      <c r="J17" s="318"/>
      <c r="K17" s="3"/>
      <c r="L17" s="318"/>
      <c r="M17" s="318" t="s">
        <v>207</v>
      </c>
      <c r="N17" s="327"/>
      <c r="O17" s="327"/>
      <c r="P17" s="327"/>
      <c r="Q17" s="327"/>
      <c r="R17" s="327"/>
      <c r="S17" s="327"/>
      <c r="T17" s="327"/>
    </row>
    <row r="18" spans="1:20" x14ac:dyDescent="0.25">
      <c r="A18" s="22"/>
      <c r="D18" s="318"/>
      <c r="E18" s="318"/>
      <c r="F18"/>
      <c r="G18" s="318"/>
      <c r="H18" s="318"/>
      <c r="I18" s="318"/>
      <c r="J18" s="318"/>
      <c r="K18" s="3"/>
      <c r="L18" s="327"/>
      <c r="M18" s="327"/>
      <c r="N18" s="327"/>
      <c r="O18" s="327"/>
      <c r="P18" s="327"/>
      <c r="Q18" s="327"/>
      <c r="R18" s="327"/>
      <c r="S18" s="327"/>
      <c r="T18" s="327"/>
    </row>
    <row r="19" spans="1:20" ht="14.25" customHeight="1" x14ac:dyDescent="0.25">
      <c r="A19" s="22"/>
      <c r="C19" s="318"/>
      <c r="D19" s="318"/>
      <c r="E19" s="318"/>
      <c r="F19" s="318"/>
      <c r="G19" s="318"/>
      <c r="H19" s="318"/>
      <c r="I19" s="318"/>
      <c r="J19" s="318"/>
      <c r="L19" s="324" t="s">
        <v>209</v>
      </c>
      <c r="M19" s="324"/>
      <c r="N19" s="324"/>
      <c r="O19" s="324"/>
      <c r="P19" s="324"/>
      <c r="Q19" s="324"/>
      <c r="R19" s="324"/>
      <c r="S19" s="324"/>
      <c r="T19" s="324"/>
    </row>
    <row r="20" spans="1:20" x14ac:dyDescent="0.25">
      <c r="A20" s="22"/>
      <c r="C20" s="318"/>
      <c r="D20" s="318"/>
      <c r="E20" s="318"/>
      <c r="F20" s="318"/>
      <c r="G20" s="318"/>
      <c r="H20" s="318"/>
      <c r="I20" s="318"/>
      <c r="J20" s="318"/>
      <c r="K20" s="3"/>
      <c r="L20" s="324"/>
      <c r="M20" s="324"/>
      <c r="N20" s="324"/>
      <c r="O20" s="324"/>
      <c r="P20" s="324"/>
      <c r="Q20" s="324"/>
      <c r="R20" s="324"/>
      <c r="S20" s="324"/>
      <c r="T20" s="324"/>
    </row>
    <row r="21" spans="1:20" x14ac:dyDescent="0.25">
      <c r="C21" s="329"/>
      <c r="D21" s="329"/>
      <c r="E21" s="329"/>
      <c r="F21" s="329"/>
      <c r="G21" s="329"/>
      <c r="H21" s="329"/>
      <c r="I21" s="329"/>
      <c r="J21" s="329"/>
      <c r="K21" s="3"/>
      <c r="L21" s="324" t="s">
        <v>210</v>
      </c>
      <c r="M21" s="324"/>
      <c r="N21" s="324"/>
      <c r="O21" s="324"/>
      <c r="P21" s="324"/>
      <c r="Q21" s="324"/>
      <c r="R21" s="324"/>
      <c r="S21" s="324"/>
      <c r="T21" s="324"/>
    </row>
    <row r="22" spans="1:20" x14ac:dyDescent="0.25">
      <c r="C22" s="318"/>
      <c r="D22" s="318"/>
      <c r="E22" s="325"/>
      <c r="F22" s="318"/>
      <c r="G22" s="325"/>
      <c r="H22" s="318"/>
      <c r="I22" s="318"/>
      <c r="J22" s="318"/>
      <c r="L22" s="324"/>
      <c r="M22" s="324"/>
      <c r="N22" s="324"/>
      <c r="O22" s="324"/>
      <c r="P22" s="324"/>
      <c r="Q22" s="324"/>
      <c r="R22" s="324"/>
      <c r="S22" s="324"/>
      <c r="T22" s="324"/>
    </row>
    <row r="23" spans="1:20" x14ac:dyDescent="0.25">
      <c r="C23" s="318"/>
      <c r="D23" s="318"/>
      <c r="E23" s="325"/>
      <c r="F23" s="318"/>
      <c r="G23" s="325"/>
      <c r="H23" s="318"/>
      <c r="I23" s="318"/>
      <c r="J23" s="318"/>
      <c r="K23" s="3"/>
      <c r="L23" s="324" t="s">
        <v>211</v>
      </c>
      <c r="M23" s="324"/>
      <c r="N23" s="324"/>
      <c r="O23" s="324"/>
      <c r="P23" s="324"/>
      <c r="Q23" s="324"/>
      <c r="R23" s="324"/>
      <c r="S23" s="324"/>
      <c r="T23" s="324"/>
    </row>
    <row r="24" spans="1:20" s="3" customFormat="1" x14ac:dyDescent="0.25">
      <c r="A24" s="318"/>
      <c r="B24" s="318"/>
      <c r="C24" s="318"/>
      <c r="D24" s="318"/>
      <c r="E24" s="325"/>
      <c r="F24" s="318"/>
      <c r="G24" s="318"/>
      <c r="H24" s="318"/>
      <c r="I24" s="318"/>
      <c r="J24" s="318"/>
      <c r="L24" s="324"/>
      <c r="M24" s="324"/>
      <c r="N24" s="324"/>
      <c r="O24" s="324"/>
      <c r="P24" s="324"/>
      <c r="Q24" s="324"/>
      <c r="R24" s="324"/>
      <c r="S24" s="324"/>
      <c r="T24" s="324"/>
    </row>
    <row r="25" spans="1:20" s="3" customFormat="1" x14ac:dyDescent="0.25">
      <c r="A25" s="318"/>
      <c r="B25" s="318"/>
      <c r="C25" s="318"/>
      <c r="D25" s="318"/>
      <c r="E25" s="318"/>
      <c r="F25" s="318"/>
      <c r="G25" s="318"/>
      <c r="H25" s="318"/>
      <c r="I25" s="318"/>
      <c r="J25" s="318"/>
      <c r="L25" s="318"/>
      <c r="M25" s="318"/>
      <c r="N25" s="318"/>
      <c r="O25" s="318"/>
      <c r="P25" s="318"/>
      <c r="Q25" s="318"/>
      <c r="R25" s="318"/>
      <c r="S25" s="318"/>
      <c r="T25" s="318"/>
    </row>
    <row r="26" spans="1:20" s="3" customFormat="1" x14ac:dyDescent="0.25">
      <c r="A26" s="318"/>
      <c r="B26" s="318"/>
      <c r="C26" s="318"/>
      <c r="D26" s="318"/>
      <c r="E26" s="318"/>
      <c r="F26" s="318"/>
      <c r="G26" s="318"/>
      <c r="H26" s="318"/>
      <c r="I26" s="318"/>
      <c r="J26" s="318"/>
      <c r="L26" s="318"/>
      <c r="M26" s="318"/>
      <c r="N26" s="318"/>
      <c r="O26" s="318"/>
      <c r="P26" s="318"/>
      <c r="Q26" s="318"/>
      <c r="R26" s="318"/>
      <c r="S26" s="318"/>
      <c r="T26" s="318"/>
    </row>
    <row r="27" spans="1:20" s="3" customFormat="1" x14ac:dyDescent="0.25">
      <c r="A27" s="318"/>
      <c r="B27" s="318"/>
      <c r="C27" s="318"/>
      <c r="D27" s="318"/>
      <c r="E27" s="318"/>
      <c r="F27" s="318"/>
      <c r="G27" s="318"/>
      <c r="H27" s="318"/>
      <c r="I27" s="318"/>
      <c r="J27" s="318"/>
      <c r="L27" s="318"/>
      <c r="M27" s="318"/>
      <c r="N27" s="318"/>
      <c r="O27" s="318"/>
      <c r="P27" s="318"/>
      <c r="Q27" s="318"/>
      <c r="R27" s="318"/>
      <c r="S27" s="318"/>
      <c r="T27" s="318"/>
    </row>
    <row r="28" spans="1:20" s="3" customFormat="1" x14ac:dyDescent="0.25">
      <c r="A28" s="318"/>
      <c r="B28" s="318"/>
      <c r="C28" s="318"/>
      <c r="D28" s="318"/>
      <c r="E28" s="318"/>
      <c r="F28" s="318"/>
      <c r="G28" s="318"/>
      <c r="H28" s="318"/>
      <c r="I28" s="318"/>
      <c r="J28" s="318"/>
      <c r="L28" s="318"/>
      <c r="M28" s="318"/>
      <c r="N28" s="318"/>
      <c r="O28" s="318"/>
      <c r="P28" s="318"/>
      <c r="Q28" s="318"/>
      <c r="R28" s="318"/>
      <c r="S28" s="318"/>
      <c r="T28" s="318"/>
    </row>
    <row r="29" spans="1:20" s="3" customFormat="1" x14ac:dyDescent="0.25">
      <c r="A29" s="318"/>
      <c r="B29" s="318"/>
      <c r="C29" s="318"/>
      <c r="D29" s="318"/>
      <c r="E29" s="318"/>
      <c r="F29" s="318"/>
      <c r="G29" s="318"/>
      <c r="H29" s="318"/>
      <c r="I29" s="318"/>
      <c r="J29" s="318"/>
      <c r="L29" s="318"/>
      <c r="M29" s="318"/>
      <c r="N29" s="318"/>
      <c r="O29" s="318"/>
      <c r="P29" s="318"/>
      <c r="Q29" s="318"/>
      <c r="R29" s="318"/>
      <c r="S29" s="318"/>
      <c r="T29" s="318"/>
    </row>
    <row r="30" spans="1:20" s="3" customFormat="1" x14ac:dyDescent="0.25">
      <c r="A30" s="318"/>
      <c r="B30" s="318"/>
      <c r="C30" s="318"/>
      <c r="D30" s="318"/>
      <c r="E30" s="318"/>
      <c r="F30" s="318"/>
      <c r="G30" s="318"/>
      <c r="H30" s="318"/>
      <c r="I30" s="318"/>
      <c r="J30" s="318"/>
      <c r="L30" s="318"/>
      <c r="M30" s="318"/>
      <c r="N30" s="318"/>
      <c r="O30" s="318"/>
      <c r="P30" s="318"/>
      <c r="Q30" s="318"/>
      <c r="R30" s="318"/>
      <c r="S30" s="318"/>
      <c r="T30" s="318"/>
    </row>
    <row r="31" spans="1:20" s="3" customFormat="1" x14ac:dyDescent="0.25">
      <c r="A31" s="318"/>
      <c r="B31" s="318"/>
      <c r="C31" s="318"/>
      <c r="D31" s="318"/>
      <c r="E31" s="318"/>
      <c r="F31" s="318"/>
      <c r="G31" s="318"/>
      <c r="H31" s="318"/>
      <c r="I31" s="318"/>
      <c r="J31" s="318"/>
      <c r="L31" s="318"/>
      <c r="M31" s="318"/>
      <c r="N31" s="318"/>
      <c r="O31" s="318"/>
      <c r="P31" s="318"/>
      <c r="Q31" s="318"/>
      <c r="R31" s="318"/>
      <c r="S31" s="318"/>
      <c r="T31" s="318"/>
    </row>
    <row r="32" spans="1:20" s="3" customFormat="1" x14ac:dyDescent="0.25">
      <c r="A32" s="318"/>
      <c r="B32" s="318"/>
      <c r="C32" s="318"/>
      <c r="D32" s="318"/>
      <c r="E32" s="318"/>
      <c r="F32" s="318"/>
      <c r="G32" s="318"/>
      <c r="H32" s="318"/>
      <c r="I32" s="318"/>
      <c r="J32" s="318"/>
      <c r="L32" s="318"/>
      <c r="M32" s="318"/>
      <c r="N32" s="318"/>
      <c r="O32" s="318"/>
      <c r="P32" s="318"/>
      <c r="Q32" s="318"/>
      <c r="R32" s="318"/>
      <c r="S32" s="318"/>
      <c r="T32" s="318"/>
    </row>
    <row r="33" spans="1:20" s="3" customFormat="1" x14ac:dyDescent="0.25">
      <c r="A33" s="318"/>
      <c r="B33" s="318"/>
      <c r="C33" s="318"/>
      <c r="D33" s="318"/>
      <c r="E33" s="318"/>
      <c r="F33" s="318"/>
      <c r="G33" s="318"/>
      <c r="H33" s="318"/>
      <c r="I33" s="318"/>
      <c r="J33" s="318"/>
      <c r="L33" s="318"/>
      <c r="M33" s="318"/>
      <c r="N33" s="318"/>
      <c r="O33" s="318"/>
      <c r="P33" s="318"/>
      <c r="Q33" s="318"/>
      <c r="R33" s="318"/>
      <c r="S33" s="318"/>
      <c r="T33" s="318"/>
    </row>
    <row r="34" spans="1:20" s="3" customFormat="1" x14ac:dyDescent="0.25">
      <c r="A34" s="318"/>
      <c r="B34" s="318"/>
      <c r="C34" s="318"/>
      <c r="D34" s="318"/>
      <c r="E34" s="318"/>
      <c r="F34" s="318"/>
      <c r="G34" s="318"/>
      <c r="H34" s="318"/>
      <c r="I34" s="318"/>
      <c r="J34" s="318"/>
      <c r="L34" s="318"/>
      <c r="M34" s="318"/>
      <c r="N34" s="318"/>
      <c r="O34" s="318"/>
      <c r="P34" s="318"/>
      <c r="Q34" s="318"/>
      <c r="R34" s="318"/>
      <c r="S34" s="318"/>
      <c r="T34" s="318"/>
    </row>
    <row r="35" spans="1:20" s="3" customFormat="1" x14ac:dyDescent="0.25">
      <c r="A35" s="318"/>
      <c r="B35" s="318"/>
      <c r="C35" s="318"/>
      <c r="D35" s="318"/>
      <c r="E35" s="318"/>
      <c r="F35" s="318"/>
      <c r="G35" s="318"/>
      <c r="H35" s="318"/>
      <c r="I35" s="318"/>
      <c r="J35" s="318"/>
      <c r="L35" s="318"/>
      <c r="M35" s="318"/>
      <c r="N35" s="318"/>
      <c r="O35" s="318"/>
      <c r="P35" s="318"/>
      <c r="Q35" s="318"/>
      <c r="R35" s="318"/>
      <c r="S35" s="318"/>
      <c r="T35" s="318"/>
    </row>
    <row r="36" spans="1:20" s="3" customFormat="1" x14ac:dyDescent="0.25">
      <c r="A36" s="318"/>
      <c r="B36" s="318"/>
      <c r="C36" s="318"/>
      <c r="D36" s="318"/>
      <c r="E36" s="318"/>
      <c r="F36" s="318"/>
      <c r="G36" s="318"/>
      <c r="H36" s="318"/>
      <c r="I36" s="318"/>
      <c r="J36" s="318"/>
      <c r="L36" s="318"/>
      <c r="M36" s="318"/>
      <c r="N36" s="318"/>
      <c r="O36" s="318"/>
      <c r="P36" s="318"/>
      <c r="Q36" s="318"/>
      <c r="R36" s="318"/>
      <c r="S36" s="318"/>
      <c r="T36" s="318"/>
    </row>
    <row r="37" spans="1:20" s="3" customFormat="1" x14ac:dyDescent="0.25">
      <c r="A37" s="318"/>
      <c r="B37" s="318"/>
      <c r="C37" s="318"/>
      <c r="D37" s="318"/>
      <c r="E37" s="318"/>
      <c r="F37" s="318"/>
      <c r="G37" s="318"/>
      <c r="H37" s="318"/>
      <c r="I37" s="318"/>
      <c r="J37" s="318"/>
      <c r="L37" s="318"/>
      <c r="M37" s="318"/>
      <c r="N37" s="318"/>
      <c r="O37" s="318"/>
      <c r="P37" s="318"/>
      <c r="Q37" s="318"/>
      <c r="R37" s="318"/>
      <c r="S37" s="318"/>
      <c r="T37" s="318"/>
    </row>
    <row r="38" spans="1:20" s="3" customFormat="1" x14ac:dyDescent="0.25">
      <c r="A38" s="318"/>
      <c r="B38" s="318"/>
      <c r="C38" s="318"/>
      <c r="D38" s="318"/>
      <c r="E38" s="318"/>
      <c r="F38" s="318"/>
      <c r="G38" s="318"/>
      <c r="H38" s="318"/>
      <c r="I38" s="318"/>
      <c r="J38" s="318"/>
      <c r="L38" s="318"/>
      <c r="M38" s="318"/>
      <c r="N38" s="318"/>
      <c r="O38" s="318"/>
      <c r="P38" s="318"/>
      <c r="Q38" s="318"/>
      <c r="R38" s="318"/>
      <c r="S38" s="318"/>
      <c r="T38" s="318"/>
    </row>
    <row r="39" spans="1:20" s="3" customFormat="1" x14ac:dyDescent="0.25">
      <c r="A39" s="318"/>
      <c r="B39" s="318"/>
      <c r="C39" s="318"/>
      <c r="D39" s="318"/>
      <c r="E39" s="318"/>
      <c r="F39" s="318"/>
      <c r="G39" s="318"/>
      <c r="H39" s="318"/>
      <c r="I39" s="318"/>
      <c r="J39" s="318"/>
      <c r="L39" s="318"/>
      <c r="M39" s="318"/>
      <c r="N39" s="318"/>
      <c r="O39" s="318"/>
      <c r="P39" s="318"/>
      <c r="Q39" s="318"/>
      <c r="R39" s="318"/>
      <c r="S39" s="318"/>
      <c r="T39" s="318"/>
    </row>
    <row r="40" spans="1:20" s="3" customFormat="1" x14ac:dyDescent="0.25">
      <c r="A40" s="318"/>
      <c r="B40" s="318"/>
      <c r="C40" s="318"/>
      <c r="D40" s="318"/>
      <c r="E40" s="318"/>
      <c r="F40" s="318"/>
      <c r="G40" s="318"/>
      <c r="H40" s="318"/>
      <c r="I40" s="318"/>
      <c r="J40" s="318"/>
      <c r="L40" s="318"/>
      <c r="M40" s="318"/>
      <c r="N40" s="318"/>
      <c r="O40" s="318"/>
      <c r="P40" s="318"/>
      <c r="Q40" s="318"/>
      <c r="R40" s="318"/>
      <c r="S40" s="318"/>
      <c r="T40" s="318"/>
    </row>
    <row r="41" spans="1:20" s="3" customFormat="1" x14ac:dyDescent="0.25">
      <c r="A41" s="318"/>
      <c r="B41" s="318"/>
      <c r="C41" s="318"/>
      <c r="D41" s="318"/>
      <c r="E41" s="318"/>
      <c r="F41" s="318"/>
      <c r="G41" s="318"/>
      <c r="H41" s="318"/>
      <c r="I41" s="318"/>
      <c r="J41" s="318"/>
      <c r="L41" s="318"/>
      <c r="M41" s="318"/>
      <c r="N41" s="318"/>
      <c r="O41" s="318"/>
      <c r="P41" s="318"/>
      <c r="Q41" s="318"/>
      <c r="R41" s="318"/>
      <c r="S41" s="318"/>
      <c r="T41" s="318"/>
    </row>
    <row r="42" spans="1:20" s="3" customFormat="1" x14ac:dyDescent="0.25">
      <c r="A42" s="318"/>
      <c r="B42" s="318"/>
      <c r="C42" s="318"/>
      <c r="D42" s="318"/>
      <c r="E42" s="318"/>
      <c r="F42" s="318"/>
      <c r="G42" s="318"/>
      <c r="H42" s="318"/>
      <c r="I42" s="318"/>
      <c r="J42" s="318"/>
      <c r="L42" s="318"/>
      <c r="M42" s="318"/>
      <c r="N42" s="318"/>
      <c r="O42" s="318"/>
      <c r="P42" s="318"/>
      <c r="Q42" s="318"/>
      <c r="R42" s="318"/>
      <c r="S42" s="318"/>
      <c r="T42" s="318"/>
    </row>
    <row r="43" spans="1:20" s="3" customFormat="1" x14ac:dyDescent="0.25">
      <c r="A43" s="318"/>
      <c r="B43" s="318"/>
      <c r="C43" s="318"/>
      <c r="D43" s="318"/>
      <c r="E43" s="318"/>
      <c r="F43" s="318"/>
      <c r="G43" s="318"/>
      <c r="H43" s="318"/>
      <c r="I43" s="318"/>
      <c r="J43" s="318"/>
      <c r="L43" s="318"/>
      <c r="M43" s="318"/>
      <c r="N43" s="318"/>
      <c r="O43" s="318"/>
      <c r="P43" s="318"/>
      <c r="Q43" s="318"/>
      <c r="R43" s="318"/>
      <c r="S43" s="318"/>
      <c r="T43" s="318"/>
    </row>
    <row r="44" spans="1:20" s="3" customFormat="1" x14ac:dyDescent="0.25">
      <c r="A44" s="318"/>
      <c r="B44" s="318"/>
      <c r="C44" s="318"/>
      <c r="D44" s="318"/>
      <c r="E44" s="318"/>
      <c r="F44" s="318"/>
      <c r="G44" s="318"/>
      <c r="H44" s="318"/>
      <c r="I44" s="318"/>
      <c r="J44" s="318"/>
      <c r="L44" s="318"/>
      <c r="M44" s="318"/>
      <c r="N44" s="318"/>
      <c r="O44" s="318"/>
      <c r="P44" s="318"/>
      <c r="Q44" s="318"/>
      <c r="R44" s="318"/>
      <c r="S44" s="318"/>
      <c r="T44" s="318"/>
    </row>
    <row r="45" spans="1:20" s="3" customFormat="1" x14ac:dyDescent="0.25">
      <c r="A45" s="318"/>
      <c r="B45" s="318"/>
      <c r="C45" s="318"/>
      <c r="D45" s="318"/>
      <c r="E45" s="318"/>
      <c r="F45" s="318"/>
      <c r="G45" s="318"/>
      <c r="H45" s="318"/>
      <c r="I45" s="318"/>
      <c r="J45" s="318"/>
      <c r="L45" s="318"/>
      <c r="M45" s="318"/>
      <c r="N45" s="318"/>
      <c r="O45" s="318"/>
      <c r="P45" s="318"/>
      <c r="Q45" s="318"/>
      <c r="R45" s="318"/>
      <c r="S45" s="318"/>
      <c r="T45" s="318"/>
    </row>
    <row r="46" spans="1:20" s="3" customFormat="1" x14ac:dyDescent="0.25">
      <c r="A46" s="318"/>
      <c r="B46" s="318"/>
      <c r="C46" s="318"/>
      <c r="D46" s="318"/>
      <c r="E46" s="318"/>
      <c r="F46" s="318"/>
      <c r="G46" s="318"/>
      <c r="H46" s="318"/>
      <c r="I46" s="318"/>
      <c r="J46" s="318"/>
      <c r="L46" s="318"/>
      <c r="M46" s="318"/>
      <c r="N46" s="318"/>
      <c r="O46" s="318"/>
      <c r="P46" s="318"/>
      <c r="Q46" s="318"/>
      <c r="R46" s="318"/>
      <c r="S46" s="318"/>
      <c r="T46" s="318"/>
    </row>
    <row r="47" spans="1:20" s="3" customFormat="1" x14ac:dyDescent="0.25">
      <c r="A47" s="318"/>
      <c r="B47" s="318"/>
      <c r="C47" s="318"/>
      <c r="D47" s="318"/>
      <c r="E47" s="318"/>
      <c r="F47" s="318"/>
      <c r="G47" s="318"/>
      <c r="H47" s="318"/>
      <c r="I47" s="318"/>
      <c r="J47" s="318"/>
      <c r="L47" s="318"/>
      <c r="M47" s="318"/>
      <c r="N47" s="318"/>
      <c r="O47" s="318"/>
      <c r="P47" s="318"/>
      <c r="Q47" s="318"/>
      <c r="R47" s="318"/>
      <c r="S47" s="318"/>
      <c r="T47" s="318"/>
    </row>
    <row r="48" spans="1:20" s="3" customFormat="1" x14ac:dyDescent="0.25">
      <c r="A48" s="318"/>
      <c r="B48" s="318"/>
      <c r="C48" s="318"/>
      <c r="D48" s="318"/>
      <c r="E48" s="318"/>
      <c r="F48" s="318"/>
      <c r="G48" s="318"/>
      <c r="H48" s="318"/>
      <c r="I48" s="318"/>
      <c r="J48" s="318"/>
      <c r="L48" s="318"/>
      <c r="M48" s="318"/>
      <c r="N48" s="318"/>
      <c r="O48" s="318"/>
      <c r="P48" s="318"/>
      <c r="Q48" s="318"/>
      <c r="R48" s="318"/>
      <c r="S48" s="318"/>
      <c r="T48" s="318"/>
    </row>
    <row r="49" spans="1:20" s="3" customFormat="1" x14ac:dyDescent="0.25">
      <c r="A49" s="318"/>
      <c r="B49" s="318"/>
      <c r="C49" s="318"/>
      <c r="D49" s="318"/>
      <c r="E49" s="318"/>
      <c r="F49" s="318"/>
      <c r="G49" s="318"/>
      <c r="H49" s="318"/>
      <c r="I49" s="318"/>
      <c r="J49" s="318"/>
      <c r="L49" s="318"/>
      <c r="M49" s="318"/>
      <c r="N49" s="318"/>
      <c r="O49" s="318"/>
      <c r="P49" s="318"/>
      <c r="Q49" s="318"/>
      <c r="R49" s="318"/>
      <c r="S49" s="318"/>
      <c r="T49" s="318"/>
    </row>
    <row r="50" spans="1:20" s="3" customFormat="1" x14ac:dyDescent="0.25">
      <c r="A50" s="318"/>
      <c r="B50" s="318"/>
      <c r="C50" s="318"/>
      <c r="D50" s="318"/>
      <c r="E50" s="318"/>
      <c r="F50" s="318"/>
      <c r="G50" s="318"/>
      <c r="H50" s="318"/>
      <c r="I50" s="318"/>
      <c r="J50" s="318"/>
      <c r="L50" s="318"/>
      <c r="M50" s="318"/>
      <c r="N50" s="318"/>
      <c r="O50" s="318"/>
      <c r="P50" s="318"/>
      <c r="Q50" s="318"/>
      <c r="R50" s="318"/>
      <c r="S50" s="318"/>
      <c r="T50" s="318"/>
    </row>
    <row r="51" spans="1:20" s="3" customFormat="1" x14ac:dyDescent="0.25">
      <c r="A51" s="318"/>
      <c r="B51" s="318"/>
      <c r="C51" s="318"/>
      <c r="D51" s="318"/>
      <c r="E51" s="318"/>
      <c r="F51" s="318"/>
      <c r="G51" s="318"/>
      <c r="H51" s="318"/>
      <c r="I51" s="318"/>
      <c r="J51" s="318"/>
      <c r="L51" s="318"/>
      <c r="M51" s="318"/>
      <c r="N51" s="318"/>
      <c r="O51" s="318"/>
      <c r="P51" s="318"/>
      <c r="Q51" s="318"/>
      <c r="R51" s="318"/>
      <c r="S51" s="318"/>
      <c r="T51" s="318"/>
    </row>
    <row r="52" spans="1:20" s="3" customFormat="1" x14ac:dyDescent="0.25">
      <c r="A52" s="318"/>
      <c r="B52" s="318"/>
      <c r="C52" s="318"/>
      <c r="D52" s="318"/>
      <c r="E52" s="318"/>
      <c r="F52" s="318"/>
      <c r="G52" s="318"/>
      <c r="H52" s="318"/>
      <c r="I52" s="318"/>
      <c r="J52" s="318"/>
      <c r="L52" s="318"/>
      <c r="M52" s="318"/>
      <c r="N52" s="318"/>
      <c r="O52" s="318"/>
      <c r="P52" s="318"/>
      <c r="Q52" s="318"/>
      <c r="R52" s="318"/>
      <c r="S52" s="318"/>
      <c r="T52" s="318"/>
    </row>
    <row r="53" spans="1:20" s="3" customFormat="1" x14ac:dyDescent="0.25">
      <c r="A53" s="318"/>
      <c r="B53" s="318"/>
      <c r="C53" s="318"/>
      <c r="D53" s="318"/>
      <c r="E53" s="318"/>
      <c r="F53" s="318"/>
      <c r="G53" s="318"/>
      <c r="H53" s="318"/>
      <c r="I53" s="318"/>
      <c r="J53" s="318"/>
      <c r="L53" s="318"/>
      <c r="M53" s="318"/>
      <c r="N53" s="318"/>
      <c r="O53" s="318"/>
      <c r="P53" s="318"/>
      <c r="Q53" s="318"/>
      <c r="R53" s="318"/>
      <c r="S53" s="318"/>
      <c r="T53" s="318"/>
    </row>
    <row r="54" spans="1:20" s="3" customFormat="1" x14ac:dyDescent="0.25">
      <c r="A54" s="318"/>
      <c r="B54" s="318"/>
      <c r="C54" s="318"/>
      <c r="D54" s="318"/>
      <c r="E54" s="318"/>
      <c r="F54" s="318"/>
      <c r="G54" s="318"/>
      <c r="H54" s="318"/>
      <c r="I54" s="318"/>
      <c r="J54" s="318"/>
      <c r="L54" s="318"/>
      <c r="M54" s="318"/>
      <c r="N54" s="318"/>
      <c r="O54" s="318"/>
      <c r="P54" s="318"/>
      <c r="Q54" s="318"/>
      <c r="R54" s="318"/>
      <c r="S54" s="318"/>
      <c r="T54" s="318"/>
    </row>
    <row r="55" spans="1:20" s="3" customFormat="1" x14ac:dyDescent="0.25">
      <c r="A55" s="318"/>
      <c r="B55" s="318"/>
      <c r="C55" s="318"/>
      <c r="D55" s="318"/>
      <c r="E55" s="318"/>
      <c r="F55" s="318"/>
      <c r="G55" s="318"/>
      <c r="H55" s="318"/>
      <c r="I55" s="318"/>
      <c r="J55" s="318"/>
      <c r="L55" s="318"/>
      <c r="M55" s="318"/>
      <c r="N55" s="318"/>
      <c r="O55" s="318"/>
      <c r="P55" s="318"/>
      <c r="Q55" s="318"/>
      <c r="R55" s="318"/>
      <c r="S55" s="318"/>
      <c r="T55" s="318"/>
    </row>
    <row r="56" spans="1:20" s="3" customFormat="1" x14ac:dyDescent="0.25">
      <c r="A56" s="318"/>
      <c r="B56" s="318"/>
      <c r="C56" s="318"/>
      <c r="D56" s="318"/>
      <c r="E56" s="318"/>
      <c r="F56" s="318"/>
      <c r="G56" s="318"/>
      <c r="H56" s="318"/>
      <c r="I56" s="318"/>
      <c r="J56" s="318"/>
      <c r="L56" s="318"/>
      <c r="M56" s="318"/>
      <c r="N56" s="318"/>
      <c r="O56" s="318"/>
      <c r="P56" s="318"/>
      <c r="Q56" s="318"/>
      <c r="R56" s="318"/>
      <c r="S56" s="318"/>
      <c r="T56" s="318"/>
    </row>
    <row r="57" spans="1:20" s="3" customFormat="1" x14ac:dyDescent="0.25">
      <c r="A57" s="318"/>
      <c r="B57" s="318"/>
      <c r="C57" s="318"/>
      <c r="D57" s="318"/>
      <c r="E57" s="318"/>
      <c r="F57" s="318"/>
      <c r="G57" s="318"/>
      <c r="H57" s="318"/>
      <c r="I57" s="318"/>
      <c r="J57" s="318"/>
      <c r="L57" s="318"/>
      <c r="M57" s="318"/>
      <c r="N57" s="318"/>
      <c r="O57" s="318"/>
      <c r="P57" s="318"/>
      <c r="Q57" s="318"/>
      <c r="R57" s="318"/>
      <c r="S57" s="318"/>
      <c r="T57" s="318"/>
    </row>
    <row r="58" spans="1:20" s="3" customFormat="1" x14ac:dyDescent="0.25">
      <c r="A58" s="318"/>
      <c r="B58" s="318"/>
      <c r="C58" s="318"/>
      <c r="D58" s="318"/>
      <c r="E58" s="318"/>
      <c r="F58" s="318"/>
      <c r="G58" s="318"/>
      <c r="H58" s="318"/>
      <c r="I58" s="318"/>
      <c r="J58" s="318"/>
      <c r="L58" s="318"/>
      <c r="M58" s="318"/>
      <c r="N58" s="318"/>
      <c r="O58" s="318"/>
      <c r="P58" s="318"/>
      <c r="Q58" s="318"/>
      <c r="R58" s="318"/>
      <c r="S58" s="318"/>
      <c r="T58" s="318"/>
    </row>
    <row r="59" spans="1:20" s="3" customFormat="1" x14ac:dyDescent="0.25">
      <c r="A59" s="318"/>
      <c r="B59" s="318"/>
      <c r="C59" s="318"/>
      <c r="D59" s="318"/>
      <c r="E59" s="318"/>
      <c r="F59" s="318"/>
      <c r="G59" s="318"/>
      <c r="H59" s="318"/>
      <c r="I59" s="318"/>
      <c r="J59" s="318"/>
      <c r="L59" s="318"/>
      <c r="M59" s="318"/>
      <c r="N59" s="318"/>
      <c r="O59" s="318"/>
      <c r="P59" s="318"/>
      <c r="Q59" s="318"/>
      <c r="R59" s="318"/>
      <c r="S59" s="318"/>
      <c r="T59" s="318"/>
    </row>
    <row r="60" spans="1:20" s="3" customFormat="1" x14ac:dyDescent="0.25">
      <c r="A60" s="318"/>
      <c r="B60" s="318"/>
      <c r="C60" s="318"/>
      <c r="D60" s="318"/>
      <c r="E60" s="318"/>
      <c r="F60" s="318"/>
      <c r="G60" s="318"/>
      <c r="H60" s="318"/>
      <c r="I60" s="318"/>
      <c r="J60" s="318"/>
      <c r="L60" s="318"/>
      <c r="M60" s="318"/>
      <c r="N60" s="318"/>
      <c r="O60" s="318"/>
      <c r="P60" s="318"/>
      <c r="Q60" s="318"/>
      <c r="R60" s="318"/>
      <c r="S60" s="318"/>
      <c r="T60" s="318"/>
    </row>
    <row r="61" spans="1:20" s="3" customFormat="1" x14ac:dyDescent="0.25">
      <c r="A61" s="318"/>
      <c r="B61" s="318"/>
      <c r="C61" s="318"/>
      <c r="D61" s="318"/>
      <c r="E61" s="318"/>
      <c r="F61" s="318"/>
      <c r="G61" s="318"/>
      <c r="H61" s="318"/>
      <c r="I61" s="318"/>
      <c r="J61" s="318"/>
      <c r="L61" s="318"/>
      <c r="M61" s="318"/>
      <c r="N61" s="318"/>
      <c r="O61" s="318"/>
      <c r="P61" s="318"/>
      <c r="Q61" s="318"/>
      <c r="R61" s="318"/>
      <c r="S61" s="318"/>
      <c r="T61" s="318"/>
    </row>
    <row r="62" spans="1:20" s="3" customFormat="1" x14ac:dyDescent="0.25">
      <c r="A62" s="318"/>
      <c r="B62" s="318"/>
      <c r="C62" s="318"/>
      <c r="D62" s="318"/>
      <c r="E62" s="318"/>
      <c r="F62" s="318"/>
      <c r="G62" s="318"/>
      <c r="H62" s="318"/>
      <c r="I62" s="318"/>
      <c r="J62" s="318"/>
      <c r="L62" s="318"/>
      <c r="M62" s="318"/>
      <c r="N62" s="318"/>
      <c r="O62" s="318"/>
      <c r="P62" s="318"/>
      <c r="Q62" s="318"/>
      <c r="R62" s="318"/>
      <c r="S62" s="318"/>
      <c r="T62" s="318"/>
    </row>
    <row r="63" spans="1:20" s="3" customFormat="1" x14ac:dyDescent="0.25">
      <c r="A63" s="318"/>
      <c r="B63" s="318"/>
      <c r="C63" s="318"/>
      <c r="D63" s="318"/>
      <c r="E63" s="318"/>
      <c r="F63" s="318"/>
      <c r="G63" s="318"/>
      <c r="H63" s="318"/>
      <c r="I63" s="318"/>
      <c r="J63" s="318"/>
      <c r="L63" s="318"/>
      <c r="M63" s="318"/>
      <c r="N63" s="318"/>
      <c r="O63" s="318"/>
      <c r="P63" s="318"/>
      <c r="Q63" s="318"/>
      <c r="R63" s="318"/>
      <c r="S63" s="318"/>
      <c r="T63" s="318"/>
    </row>
    <row r="64" spans="1:20" s="3" customFormat="1" x14ac:dyDescent="0.25">
      <c r="A64" s="318"/>
      <c r="B64" s="318"/>
      <c r="C64" s="318"/>
      <c r="D64" s="318"/>
      <c r="E64" s="318"/>
      <c r="F64" s="318"/>
      <c r="G64" s="318"/>
      <c r="H64" s="318"/>
      <c r="I64" s="318"/>
      <c r="J64" s="318"/>
      <c r="L64" s="318"/>
      <c r="M64" s="318"/>
      <c r="N64" s="318"/>
      <c r="O64" s="318"/>
      <c r="P64" s="318"/>
      <c r="Q64" s="318"/>
      <c r="R64" s="318"/>
      <c r="S64" s="318"/>
      <c r="T64" s="318"/>
    </row>
    <row r="65" spans="1:20" s="3" customFormat="1" x14ac:dyDescent="0.25">
      <c r="A65" s="318"/>
      <c r="B65" s="318"/>
      <c r="C65" s="318"/>
      <c r="D65" s="318"/>
      <c r="E65" s="318"/>
      <c r="F65" s="318"/>
      <c r="G65" s="318"/>
      <c r="H65" s="318"/>
      <c r="I65" s="318"/>
      <c r="J65" s="318"/>
      <c r="L65" s="318"/>
      <c r="M65" s="318"/>
      <c r="N65" s="318"/>
      <c r="O65" s="318"/>
      <c r="P65" s="318"/>
      <c r="Q65" s="318"/>
      <c r="R65" s="318"/>
      <c r="S65" s="318"/>
      <c r="T65" s="318"/>
    </row>
    <row r="66" spans="1:20" s="3" customFormat="1" x14ac:dyDescent="0.25">
      <c r="A66" s="318"/>
      <c r="B66" s="318"/>
      <c r="C66" s="318"/>
      <c r="D66" s="318"/>
      <c r="E66" s="318"/>
      <c r="F66" s="318"/>
      <c r="G66" s="318"/>
      <c r="H66" s="318"/>
      <c r="I66" s="318"/>
      <c r="J66" s="318"/>
      <c r="L66" s="318"/>
      <c r="M66" s="318"/>
      <c r="N66" s="318"/>
      <c r="O66" s="318"/>
      <c r="P66" s="318"/>
      <c r="Q66" s="318"/>
      <c r="R66" s="318"/>
      <c r="S66" s="318"/>
      <c r="T66" s="318"/>
    </row>
    <row r="67" spans="1:20" s="3" customFormat="1" x14ac:dyDescent="0.25">
      <c r="A67" s="318"/>
      <c r="B67" s="318"/>
      <c r="C67" s="318"/>
      <c r="D67" s="318"/>
      <c r="E67" s="318"/>
      <c r="F67" s="318"/>
      <c r="G67" s="318"/>
      <c r="H67" s="318"/>
      <c r="I67" s="318"/>
      <c r="J67" s="318"/>
      <c r="L67" s="318"/>
      <c r="M67" s="318"/>
      <c r="N67" s="318"/>
      <c r="O67" s="318"/>
      <c r="P67" s="318"/>
      <c r="Q67" s="318"/>
      <c r="R67" s="318"/>
      <c r="S67" s="318"/>
      <c r="T67" s="318"/>
    </row>
    <row r="68" spans="1:20" s="3" customFormat="1" x14ac:dyDescent="0.25">
      <c r="A68" s="318"/>
      <c r="B68" s="318"/>
      <c r="C68" s="318"/>
      <c r="D68" s="318"/>
      <c r="E68" s="318"/>
      <c r="F68" s="318"/>
      <c r="G68" s="318"/>
      <c r="H68" s="318"/>
      <c r="I68" s="318"/>
      <c r="J68" s="318"/>
      <c r="L68" s="318"/>
      <c r="M68" s="318"/>
      <c r="N68" s="318"/>
      <c r="O68" s="318"/>
      <c r="P68" s="318"/>
      <c r="Q68" s="318"/>
      <c r="R68" s="318"/>
      <c r="S68" s="318"/>
      <c r="T68" s="318"/>
    </row>
    <row r="69" spans="1:20" s="3" customFormat="1" x14ac:dyDescent="0.25">
      <c r="A69" s="318"/>
      <c r="B69" s="318"/>
      <c r="C69" s="318"/>
      <c r="D69" s="318"/>
      <c r="E69" s="318"/>
      <c r="F69" s="318"/>
      <c r="G69" s="318"/>
      <c r="H69" s="318"/>
      <c r="I69" s="318"/>
      <c r="J69" s="318"/>
      <c r="L69" s="318"/>
      <c r="M69" s="318"/>
      <c r="N69" s="318"/>
      <c r="O69" s="318"/>
      <c r="P69" s="318"/>
      <c r="Q69" s="318"/>
      <c r="R69" s="318"/>
      <c r="S69" s="318"/>
      <c r="T69" s="318"/>
    </row>
    <row r="70" spans="1:20" s="3" customFormat="1" x14ac:dyDescent="0.25">
      <c r="A70" s="318"/>
      <c r="B70" s="318"/>
      <c r="C70" s="318"/>
      <c r="D70" s="318"/>
      <c r="E70" s="318"/>
      <c r="F70" s="318"/>
      <c r="G70" s="318"/>
      <c r="H70" s="318"/>
      <c r="I70" s="318"/>
      <c r="J70" s="318"/>
      <c r="L70" s="318"/>
      <c r="M70" s="318"/>
      <c r="N70" s="318"/>
      <c r="O70" s="318"/>
      <c r="P70" s="318"/>
      <c r="Q70" s="318"/>
      <c r="R70" s="318"/>
      <c r="S70" s="318"/>
      <c r="T70" s="318"/>
    </row>
    <row r="71" spans="1:20" s="3" customFormat="1" x14ac:dyDescent="0.25">
      <c r="A71" s="318"/>
      <c r="B71" s="318"/>
      <c r="C71" s="318"/>
      <c r="D71" s="318"/>
      <c r="E71" s="318"/>
      <c r="F71" s="318"/>
      <c r="G71" s="318"/>
      <c r="H71" s="318"/>
      <c r="I71" s="318"/>
      <c r="J71" s="318"/>
      <c r="L71" s="318"/>
      <c r="M71" s="318"/>
      <c r="N71" s="318"/>
      <c r="O71" s="318"/>
      <c r="P71" s="318"/>
      <c r="Q71" s="318"/>
      <c r="R71" s="318"/>
      <c r="S71" s="318"/>
      <c r="T71" s="318"/>
    </row>
    <row r="72" spans="1:20" s="3" customFormat="1" x14ac:dyDescent="0.25">
      <c r="A72" s="318"/>
      <c r="B72" s="318"/>
      <c r="C72" s="318"/>
      <c r="D72" s="318"/>
      <c r="E72" s="318"/>
      <c r="F72" s="318"/>
      <c r="G72" s="318"/>
      <c r="H72" s="318"/>
      <c r="I72" s="318"/>
      <c r="J72" s="318"/>
      <c r="L72" s="318"/>
      <c r="M72" s="318"/>
      <c r="N72" s="318"/>
      <c r="O72" s="318"/>
      <c r="P72" s="318"/>
      <c r="Q72" s="318"/>
      <c r="R72" s="318"/>
      <c r="S72" s="318"/>
      <c r="T72" s="318"/>
    </row>
    <row r="73" spans="1:20" s="3" customFormat="1" x14ac:dyDescent="0.25">
      <c r="A73" s="318"/>
      <c r="B73" s="318"/>
      <c r="C73" s="318"/>
      <c r="D73" s="318"/>
      <c r="E73" s="318"/>
      <c r="F73" s="318"/>
      <c r="G73" s="318"/>
      <c r="H73" s="318"/>
      <c r="I73" s="318"/>
      <c r="J73" s="318"/>
      <c r="L73" s="318"/>
      <c r="M73" s="318"/>
      <c r="N73" s="318"/>
      <c r="O73" s="318"/>
      <c r="P73" s="318"/>
      <c r="Q73" s="318"/>
      <c r="R73" s="318"/>
      <c r="S73" s="318"/>
      <c r="T73" s="318"/>
    </row>
    <row r="74" spans="1:20" s="3" customFormat="1" x14ac:dyDescent="0.25">
      <c r="A74" s="318"/>
      <c r="B74" s="318"/>
      <c r="C74" s="318"/>
      <c r="D74" s="318"/>
      <c r="E74" s="318"/>
      <c r="F74" s="318"/>
      <c r="G74" s="318"/>
      <c r="H74" s="318"/>
      <c r="I74" s="318"/>
      <c r="J74" s="318"/>
      <c r="L74" s="318"/>
      <c r="M74" s="318"/>
      <c r="N74" s="318"/>
      <c r="O74" s="318"/>
      <c r="P74" s="318"/>
      <c r="Q74" s="318"/>
      <c r="R74" s="318"/>
      <c r="S74" s="318"/>
      <c r="T74" s="318"/>
    </row>
    <row r="75" spans="1:20" s="3" customFormat="1" x14ac:dyDescent="0.25">
      <c r="A75" s="318"/>
      <c r="B75" s="318"/>
      <c r="C75" s="318"/>
      <c r="D75" s="318"/>
      <c r="E75" s="318"/>
      <c r="F75" s="318"/>
      <c r="G75" s="318"/>
      <c r="H75" s="318"/>
      <c r="I75" s="318"/>
      <c r="J75" s="318"/>
      <c r="L75" s="318"/>
      <c r="M75" s="318"/>
      <c r="N75" s="318"/>
      <c r="O75" s="318"/>
      <c r="P75" s="318"/>
      <c r="Q75" s="318"/>
      <c r="R75" s="318"/>
      <c r="S75" s="318"/>
      <c r="T75" s="318"/>
    </row>
    <row r="76" spans="1:20" s="3" customFormat="1" x14ac:dyDescent="0.25">
      <c r="A76" s="318"/>
      <c r="B76" s="318"/>
      <c r="C76" s="318"/>
      <c r="D76" s="318"/>
      <c r="E76" s="318"/>
      <c r="F76" s="318"/>
      <c r="G76" s="318"/>
      <c r="H76" s="318"/>
      <c r="I76" s="318"/>
      <c r="J76" s="318"/>
      <c r="L76" s="318"/>
      <c r="M76" s="318"/>
      <c r="N76" s="318"/>
      <c r="O76" s="318"/>
      <c r="P76" s="318"/>
      <c r="Q76" s="318"/>
      <c r="R76" s="318"/>
      <c r="S76" s="318"/>
      <c r="T76" s="318"/>
    </row>
    <row r="77" spans="1:20" s="3" customFormat="1" x14ac:dyDescent="0.25">
      <c r="A77" s="318"/>
      <c r="B77" s="318"/>
      <c r="C77" s="318"/>
      <c r="D77" s="318"/>
      <c r="E77" s="318"/>
      <c r="F77" s="318"/>
      <c r="G77" s="318"/>
      <c r="H77" s="318"/>
      <c r="I77" s="318"/>
      <c r="J77" s="318"/>
      <c r="L77" s="318"/>
      <c r="M77" s="318"/>
      <c r="N77" s="318"/>
      <c r="O77" s="318"/>
      <c r="P77" s="318"/>
      <c r="Q77" s="318"/>
      <c r="R77" s="318"/>
      <c r="S77" s="318"/>
      <c r="T77" s="318"/>
    </row>
    <row r="78" spans="1:20" s="3" customFormat="1" x14ac:dyDescent="0.25">
      <c r="A78" s="318"/>
      <c r="B78" s="318"/>
      <c r="C78" s="318"/>
      <c r="D78" s="318"/>
      <c r="E78" s="318"/>
      <c r="F78" s="318"/>
      <c r="G78" s="318"/>
      <c r="H78" s="318"/>
      <c r="I78" s="318"/>
      <c r="J78" s="318"/>
      <c r="L78" s="318"/>
      <c r="M78" s="318"/>
      <c r="N78" s="318"/>
      <c r="O78" s="318"/>
      <c r="P78" s="318"/>
      <c r="Q78" s="318"/>
      <c r="R78" s="318"/>
      <c r="S78" s="318"/>
      <c r="T78" s="318"/>
    </row>
    <row r="79" spans="1:20" s="3" customFormat="1" x14ac:dyDescent="0.25">
      <c r="A79" s="318"/>
      <c r="B79" s="318"/>
      <c r="C79" s="318"/>
      <c r="D79" s="318"/>
      <c r="E79" s="318"/>
      <c r="F79" s="318"/>
      <c r="G79" s="318"/>
      <c r="H79" s="318"/>
      <c r="I79" s="318"/>
      <c r="J79" s="318"/>
      <c r="L79" s="318"/>
      <c r="M79" s="318"/>
      <c r="N79" s="318"/>
      <c r="O79" s="318"/>
      <c r="P79" s="318"/>
      <c r="Q79" s="318"/>
      <c r="R79" s="318"/>
      <c r="S79" s="318"/>
      <c r="T79" s="318"/>
    </row>
    <row r="80" spans="1:20" s="3" customFormat="1" x14ac:dyDescent="0.25">
      <c r="A80" s="318"/>
      <c r="B80" s="318"/>
      <c r="C80" s="318"/>
      <c r="D80" s="318"/>
      <c r="E80" s="318"/>
      <c r="F80" s="318"/>
      <c r="G80" s="318"/>
      <c r="H80" s="318"/>
      <c r="I80" s="318"/>
      <c r="J80" s="318"/>
      <c r="L80" s="318"/>
      <c r="M80" s="318"/>
      <c r="N80" s="318"/>
      <c r="O80" s="318"/>
      <c r="P80" s="318"/>
      <c r="Q80" s="318"/>
      <c r="R80" s="318"/>
      <c r="S80" s="318"/>
      <c r="T80" s="318"/>
    </row>
    <row r="81" spans="1:20" s="3" customFormat="1" x14ac:dyDescent="0.25">
      <c r="A81" s="318"/>
      <c r="B81" s="318"/>
      <c r="C81" s="318"/>
      <c r="D81" s="318"/>
      <c r="E81" s="318"/>
      <c r="F81" s="318"/>
      <c r="G81" s="318"/>
      <c r="H81" s="318"/>
      <c r="I81" s="318"/>
      <c r="J81" s="318"/>
      <c r="L81" s="318"/>
      <c r="M81" s="318"/>
      <c r="N81" s="318"/>
      <c r="O81" s="318"/>
      <c r="P81" s="318"/>
      <c r="Q81" s="318"/>
      <c r="R81" s="318"/>
      <c r="S81" s="318"/>
      <c r="T81" s="318"/>
    </row>
    <row r="82" spans="1:20" s="3" customFormat="1" x14ac:dyDescent="0.25">
      <c r="A82" s="318"/>
      <c r="B82" s="318"/>
      <c r="C82" s="318"/>
      <c r="D82" s="318"/>
      <c r="E82" s="318"/>
      <c r="F82" s="318"/>
      <c r="G82" s="318"/>
      <c r="H82" s="318"/>
      <c r="I82" s="318"/>
      <c r="J82" s="318"/>
      <c r="L82" s="318"/>
      <c r="M82" s="318"/>
      <c r="N82" s="318"/>
      <c r="O82" s="318"/>
      <c r="P82" s="318"/>
      <c r="Q82" s="318"/>
      <c r="R82" s="318"/>
      <c r="S82" s="318"/>
      <c r="T82" s="318"/>
    </row>
    <row r="83" spans="1:20" s="3" customFormat="1" x14ac:dyDescent="0.25">
      <c r="A83" s="318"/>
      <c r="B83" s="318"/>
      <c r="C83" s="318"/>
      <c r="D83" s="318"/>
      <c r="E83" s="318"/>
      <c r="F83" s="318"/>
      <c r="G83" s="318"/>
      <c r="H83" s="318"/>
      <c r="I83" s="318"/>
      <c r="J83" s="318"/>
      <c r="L83" s="318"/>
      <c r="M83" s="318"/>
      <c r="N83" s="318"/>
      <c r="O83" s="318"/>
      <c r="P83" s="318"/>
      <c r="Q83" s="318"/>
      <c r="R83" s="318"/>
      <c r="S83" s="318"/>
      <c r="T83" s="318"/>
    </row>
    <row r="84" spans="1:20" s="3" customFormat="1" x14ac:dyDescent="0.25">
      <c r="A84" s="318"/>
      <c r="B84" s="318"/>
      <c r="C84" s="318"/>
      <c r="D84" s="318"/>
      <c r="E84" s="318"/>
      <c r="F84" s="318"/>
      <c r="G84" s="318"/>
      <c r="H84" s="318"/>
      <c r="I84" s="318"/>
      <c r="J84" s="318"/>
      <c r="L84" s="318"/>
      <c r="M84" s="318"/>
      <c r="N84" s="318"/>
      <c r="O84" s="318"/>
      <c r="P84" s="318"/>
      <c r="Q84" s="318"/>
      <c r="R84" s="318"/>
      <c r="S84" s="318"/>
      <c r="T84" s="318"/>
    </row>
    <row r="85" spans="1:20" s="3" customFormat="1" x14ac:dyDescent="0.25">
      <c r="A85" s="318"/>
      <c r="B85" s="318"/>
      <c r="C85" s="318"/>
      <c r="D85" s="318"/>
      <c r="E85" s="318"/>
      <c r="F85" s="318"/>
      <c r="G85" s="318"/>
      <c r="H85" s="318"/>
      <c r="I85" s="318"/>
      <c r="J85" s="318"/>
      <c r="L85" s="318"/>
      <c r="M85" s="318"/>
      <c r="N85" s="318"/>
      <c r="O85" s="318"/>
      <c r="P85" s="318"/>
      <c r="Q85" s="318"/>
      <c r="R85" s="318"/>
      <c r="S85" s="318"/>
      <c r="T85" s="318"/>
    </row>
    <row r="86" spans="1:20" s="3" customFormat="1" x14ac:dyDescent="0.25">
      <c r="A86" s="318"/>
      <c r="B86" s="318"/>
      <c r="C86" s="318"/>
      <c r="D86" s="318"/>
      <c r="E86" s="318"/>
      <c r="F86" s="318"/>
      <c r="G86" s="318"/>
      <c r="H86" s="318"/>
      <c r="I86" s="318"/>
      <c r="J86" s="318"/>
      <c r="L86" s="318"/>
      <c r="M86" s="318"/>
      <c r="N86" s="318"/>
      <c r="O86" s="318"/>
      <c r="P86" s="318"/>
      <c r="Q86" s="318"/>
      <c r="R86" s="318"/>
      <c r="S86" s="318"/>
      <c r="T86" s="318"/>
    </row>
    <row r="87" spans="1:20" s="3" customFormat="1" x14ac:dyDescent="0.25">
      <c r="A87" s="318"/>
      <c r="B87" s="318"/>
      <c r="C87" s="318"/>
      <c r="D87" s="318"/>
      <c r="E87" s="318"/>
      <c r="F87" s="318"/>
      <c r="G87" s="318"/>
      <c r="H87" s="318"/>
      <c r="I87" s="318"/>
      <c r="J87" s="318"/>
      <c r="L87" s="318"/>
      <c r="M87" s="318"/>
      <c r="N87" s="318"/>
      <c r="O87" s="318"/>
      <c r="P87" s="318"/>
      <c r="Q87" s="318"/>
      <c r="R87" s="318"/>
      <c r="S87" s="318"/>
      <c r="T87" s="318"/>
    </row>
    <row r="88" spans="1:20" s="3" customFormat="1" x14ac:dyDescent="0.25">
      <c r="A88" s="318"/>
      <c r="B88" s="318"/>
      <c r="C88" s="318"/>
      <c r="D88" s="318"/>
      <c r="E88" s="318"/>
      <c r="F88" s="318"/>
      <c r="G88" s="318"/>
      <c r="H88" s="318"/>
      <c r="I88" s="318"/>
      <c r="J88" s="318"/>
      <c r="L88" s="318"/>
      <c r="M88" s="318"/>
      <c r="N88" s="318"/>
      <c r="O88" s="318"/>
      <c r="P88" s="318"/>
      <c r="Q88" s="318"/>
      <c r="R88" s="318"/>
      <c r="S88" s="318"/>
      <c r="T88" s="318"/>
    </row>
    <row r="89" spans="1:20" s="3" customFormat="1" x14ac:dyDescent="0.25">
      <c r="A89" s="318"/>
      <c r="B89" s="318"/>
      <c r="C89" s="318"/>
      <c r="D89" s="318"/>
      <c r="E89" s="318"/>
      <c r="F89" s="318"/>
      <c r="G89" s="318"/>
      <c r="H89" s="318"/>
      <c r="I89" s="318"/>
      <c r="J89" s="318"/>
      <c r="L89" s="318"/>
      <c r="M89" s="318"/>
      <c r="N89" s="318"/>
      <c r="O89" s="318"/>
      <c r="P89" s="318"/>
      <c r="Q89" s="318"/>
      <c r="R89" s="318"/>
      <c r="S89" s="318"/>
      <c r="T89" s="318"/>
    </row>
    <row r="90" spans="1:20" s="3" customFormat="1" x14ac:dyDescent="0.25">
      <c r="A90" s="318"/>
      <c r="B90" s="318"/>
      <c r="C90" s="318"/>
      <c r="D90" s="318"/>
      <c r="E90" s="318"/>
      <c r="F90" s="318"/>
      <c r="G90" s="318"/>
      <c r="H90" s="318"/>
      <c r="I90" s="318"/>
      <c r="J90" s="318"/>
      <c r="L90" s="318"/>
      <c r="M90" s="318"/>
      <c r="N90" s="318"/>
      <c r="O90" s="318"/>
      <c r="P90" s="318"/>
      <c r="Q90" s="318"/>
      <c r="R90" s="318"/>
      <c r="S90" s="318"/>
      <c r="T90" s="318"/>
    </row>
    <row r="91" spans="1:20" s="3" customFormat="1" x14ac:dyDescent="0.25">
      <c r="A91" s="318"/>
      <c r="B91" s="318"/>
      <c r="C91" s="318"/>
      <c r="D91" s="318"/>
      <c r="E91" s="318"/>
      <c r="F91" s="318"/>
      <c r="G91" s="318"/>
      <c r="H91" s="318"/>
      <c r="I91" s="318"/>
      <c r="J91" s="318"/>
      <c r="L91" s="318"/>
      <c r="M91" s="318"/>
      <c r="N91" s="318"/>
      <c r="O91" s="318"/>
      <c r="P91" s="318"/>
      <c r="Q91" s="318"/>
      <c r="R91" s="318"/>
      <c r="S91" s="318"/>
      <c r="T91" s="318"/>
    </row>
    <row r="92" spans="1:20" s="3" customFormat="1" x14ac:dyDescent="0.25">
      <c r="A92" s="318"/>
      <c r="B92" s="318"/>
      <c r="C92" s="318"/>
      <c r="D92" s="318"/>
      <c r="E92" s="318"/>
      <c r="F92" s="318"/>
      <c r="G92" s="318"/>
      <c r="H92" s="318"/>
      <c r="I92" s="318"/>
      <c r="J92" s="318"/>
      <c r="L92" s="318"/>
      <c r="M92" s="318"/>
      <c r="N92" s="318"/>
      <c r="O92" s="318"/>
      <c r="P92" s="318"/>
      <c r="Q92" s="318"/>
      <c r="R92" s="318"/>
      <c r="S92" s="318"/>
      <c r="T92" s="318"/>
    </row>
    <row r="93" spans="1:20" s="3" customFormat="1" x14ac:dyDescent="0.25">
      <c r="A93" s="318"/>
      <c r="B93" s="318"/>
      <c r="C93" s="318"/>
      <c r="D93" s="318"/>
      <c r="E93" s="318"/>
      <c r="F93" s="318"/>
      <c r="G93" s="318"/>
      <c r="H93" s="318"/>
      <c r="I93" s="318"/>
      <c r="J93" s="318"/>
      <c r="L93" s="318"/>
      <c r="M93" s="318"/>
      <c r="N93" s="318"/>
      <c r="O93" s="318"/>
      <c r="P93" s="318"/>
      <c r="Q93" s="318"/>
      <c r="R93" s="318"/>
      <c r="S93" s="318"/>
      <c r="T93" s="318"/>
    </row>
    <row r="94" spans="1:20" s="3" customFormat="1" x14ac:dyDescent="0.25">
      <c r="A94" s="318"/>
      <c r="B94" s="318"/>
      <c r="C94" s="318"/>
      <c r="D94" s="318"/>
      <c r="E94" s="318"/>
      <c r="F94" s="318"/>
      <c r="G94" s="318"/>
      <c r="H94" s="318"/>
      <c r="I94" s="318"/>
      <c r="J94" s="318"/>
      <c r="L94" s="318"/>
      <c r="M94" s="318"/>
      <c r="N94" s="318"/>
      <c r="O94" s="318"/>
      <c r="P94" s="318"/>
      <c r="Q94" s="318"/>
      <c r="R94" s="318"/>
      <c r="S94" s="318"/>
      <c r="T94" s="318"/>
    </row>
    <row r="95" spans="1:20" s="3" customFormat="1" x14ac:dyDescent="0.25">
      <c r="A95" s="318"/>
      <c r="B95" s="318"/>
      <c r="C95" s="318"/>
      <c r="D95" s="318"/>
      <c r="E95" s="318"/>
      <c r="F95" s="318"/>
      <c r="G95" s="318"/>
      <c r="H95" s="318"/>
      <c r="I95" s="318"/>
      <c r="J95" s="318"/>
      <c r="L95" s="318"/>
      <c r="M95" s="318"/>
      <c r="N95" s="318"/>
      <c r="O95" s="318"/>
      <c r="P95" s="318"/>
      <c r="Q95" s="318"/>
      <c r="R95" s="318"/>
      <c r="S95" s="318"/>
      <c r="T95" s="318"/>
    </row>
    <row r="96" spans="1:20" s="3" customFormat="1" x14ac:dyDescent="0.25">
      <c r="A96" s="318"/>
      <c r="B96" s="318"/>
      <c r="C96" s="318"/>
      <c r="D96" s="318"/>
      <c r="E96" s="318"/>
      <c r="F96" s="318"/>
      <c r="G96" s="318"/>
      <c r="H96" s="318"/>
      <c r="I96" s="318"/>
      <c r="J96" s="318"/>
      <c r="L96" s="318"/>
      <c r="M96" s="318"/>
      <c r="N96" s="318"/>
      <c r="O96" s="318"/>
      <c r="P96" s="318"/>
      <c r="Q96" s="318"/>
      <c r="R96" s="318"/>
      <c r="S96" s="318"/>
      <c r="T96" s="318"/>
    </row>
    <row r="97" spans="1:20" s="3" customFormat="1" x14ac:dyDescent="0.25">
      <c r="A97" s="318"/>
      <c r="B97" s="318"/>
      <c r="C97" s="318"/>
      <c r="D97" s="318"/>
      <c r="E97" s="318"/>
      <c r="F97" s="318"/>
      <c r="G97" s="318"/>
      <c r="H97" s="318"/>
      <c r="I97" s="318"/>
      <c r="J97" s="318"/>
      <c r="L97" s="318"/>
      <c r="M97" s="318"/>
      <c r="N97" s="318"/>
      <c r="O97" s="318"/>
      <c r="P97" s="318"/>
      <c r="Q97" s="318"/>
      <c r="R97" s="318"/>
      <c r="S97" s="318"/>
      <c r="T97" s="318"/>
    </row>
    <row r="98" spans="1:20" s="3" customFormat="1" x14ac:dyDescent="0.25">
      <c r="A98" s="318"/>
      <c r="B98" s="318"/>
      <c r="C98" s="318"/>
      <c r="D98" s="318"/>
      <c r="E98" s="318"/>
      <c r="F98" s="318"/>
      <c r="G98" s="318"/>
      <c r="H98" s="318"/>
      <c r="I98" s="318"/>
      <c r="J98" s="318"/>
      <c r="L98" s="318"/>
      <c r="M98" s="318"/>
      <c r="N98" s="318"/>
      <c r="O98" s="318"/>
      <c r="P98" s="318"/>
      <c r="Q98" s="318"/>
      <c r="R98" s="318"/>
      <c r="S98" s="318"/>
      <c r="T98" s="318"/>
    </row>
    <row r="99" spans="1:20" s="3" customFormat="1" x14ac:dyDescent="0.25">
      <c r="A99" s="318"/>
      <c r="B99" s="318"/>
      <c r="C99" s="318"/>
      <c r="D99" s="318"/>
      <c r="E99" s="318"/>
      <c r="F99" s="318"/>
      <c r="G99" s="318"/>
      <c r="H99" s="318"/>
      <c r="I99" s="318"/>
      <c r="J99" s="318"/>
      <c r="L99" s="318"/>
      <c r="M99" s="318"/>
      <c r="N99" s="318"/>
      <c r="O99" s="318"/>
      <c r="P99" s="318"/>
      <c r="Q99" s="318"/>
      <c r="R99" s="318"/>
      <c r="S99" s="318"/>
      <c r="T99" s="318"/>
    </row>
    <row r="100" spans="1:20" s="3" customFormat="1" x14ac:dyDescent="0.25">
      <c r="A100" s="318"/>
      <c r="B100" s="318"/>
      <c r="C100" s="318"/>
      <c r="D100" s="318"/>
      <c r="E100" s="318"/>
      <c r="F100" s="318"/>
      <c r="G100" s="318"/>
      <c r="H100" s="318"/>
      <c r="I100" s="318"/>
      <c r="J100" s="318"/>
      <c r="L100" s="318"/>
      <c r="M100" s="318"/>
      <c r="N100" s="318"/>
      <c r="O100" s="318"/>
      <c r="P100" s="318"/>
      <c r="Q100" s="318"/>
      <c r="R100" s="318"/>
      <c r="S100" s="318"/>
      <c r="T100" s="318"/>
    </row>
    <row r="101" spans="1:20" s="3" customFormat="1" x14ac:dyDescent="0.25">
      <c r="A101" s="318"/>
      <c r="B101" s="318"/>
      <c r="C101" s="318"/>
      <c r="D101" s="318"/>
      <c r="E101" s="318"/>
      <c r="F101" s="318"/>
      <c r="G101" s="318"/>
      <c r="H101" s="318"/>
      <c r="I101" s="318"/>
      <c r="J101" s="318"/>
      <c r="L101" s="318"/>
      <c r="M101" s="318"/>
      <c r="N101" s="318"/>
      <c r="O101" s="318"/>
      <c r="P101" s="318"/>
      <c r="Q101" s="318"/>
      <c r="R101" s="318"/>
      <c r="S101" s="318"/>
      <c r="T101" s="318"/>
    </row>
    <row r="102" spans="1:20" s="3" customFormat="1" x14ac:dyDescent="0.25">
      <c r="A102" s="318"/>
      <c r="B102" s="318"/>
      <c r="C102" s="318"/>
      <c r="D102" s="318"/>
      <c r="E102" s="318"/>
      <c r="F102" s="318"/>
      <c r="G102" s="318"/>
      <c r="H102" s="318"/>
      <c r="I102" s="318"/>
      <c r="J102" s="318"/>
      <c r="L102" s="318"/>
      <c r="M102" s="318"/>
      <c r="N102" s="318"/>
      <c r="O102" s="318"/>
      <c r="P102" s="318"/>
      <c r="Q102" s="318"/>
      <c r="R102" s="318"/>
      <c r="S102" s="318"/>
      <c r="T102" s="318"/>
    </row>
    <row r="103" spans="1:20" s="3" customFormat="1" x14ac:dyDescent="0.25">
      <c r="A103" s="318"/>
      <c r="B103" s="318"/>
      <c r="C103" s="318"/>
      <c r="D103" s="318"/>
      <c r="E103" s="318"/>
      <c r="F103" s="318"/>
      <c r="G103" s="318"/>
      <c r="H103" s="318"/>
      <c r="I103" s="318"/>
      <c r="J103" s="318"/>
      <c r="L103" s="318"/>
      <c r="M103" s="318"/>
      <c r="N103" s="318"/>
      <c r="O103" s="318"/>
      <c r="P103" s="318"/>
      <c r="Q103" s="318"/>
      <c r="R103" s="318"/>
      <c r="S103" s="318"/>
      <c r="T103" s="318"/>
    </row>
    <row r="104" spans="1:20" s="3" customFormat="1" x14ac:dyDescent="0.25">
      <c r="A104" s="318"/>
      <c r="B104" s="318"/>
      <c r="C104" s="318"/>
      <c r="D104" s="318"/>
      <c r="E104" s="318"/>
      <c r="F104" s="318"/>
      <c r="G104" s="318"/>
      <c r="H104" s="318"/>
      <c r="I104" s="318"/>
      <c r="J104" s="318"/>
      <c r="L104" s="318"/>
      <c r="M104" s="318"/>
      <c r="N104" s="318"/>
      <c r="O104" s="318"/>
      <c r="P104" s="318"/>
      <c r="Q104" s="318"/>
      <c r="R104" s="318"/>
      <c r="S104" s="318"/>
      <c r="T104" s="318"/>
    </row>
    <row r="105" spans="1:20" s="3" customFormat="1" x14ac:dyDescent="0.25">
      <c r="A105" s="318"/>
      <c r="B105" s="318"/>
      <c r="C105" s="318"/>
      <c r="D105" s="318"/>
      <c r="E105" s="318"/>
      <c r="F105" s="318"/>
      <c r="G105" s="318"/>
      <c r="H105" s="318"/>
      <c r="I105" s="318"/>
      <c r="J105" s="318"/>
      <c r="L105" s="318"/>
      <c r="M105" s="318"/>
      <c r="N105" s="318"/>
      <c r="O105" s="318"/>
      <c r="P105" s="318"/>
      <c r="Q105" s="318"/>
      <c r="R105" s="318"/>
      <c r="S105" s="318"/>
      <c r="T105" s="318"/>
    </row>
    <row r="106" spans="1:20" s="3" customFormat="1" x14ac:dyDescent="0.25">
      <c r="A106" s="318"/>
      <c r="B106" s="318"/>
      <c r="C106" s="318"/>
      <c r="D106" s="318"/>
      <c r="E106" s="318"/>
      <c r="F106" s="318"/>
      <c r="G106" s="318"/>
      <c r="H106" s="318"/>
      <c r="I106" s="318"/>
      <c r="J106" s="318"/>
      <c r="L106" s="318"/>
      <c r="M106" s="318"/>
      <c r="N106" s="318"/>
      <c r="O106" s="318"/>
      <c r="P106" s="318"/>
      <c r="Q106" s="318"/>
      <c r="R106" s="318"/>
      <c r="S106" s="318"/>
      <c r="T106" s="318"/>
    </row>
    <row r="107" spans="1:20" s="3" customFormat="1" x14ac:dyDescent="0.25">
      <c r="A107" s="318"/>
      <c r="B107" s="318"/>
      <c r="C107" s="318"/>
      <c r="D107" s="318"/>
      <c r="E107" s="318"/>
      <c r="F107" s="318"/>
      <c r="G107" s="318"/>
      <c r="H107" s="318"/>
      <c r="I107" s="318"/>
      <c r="J107" s="318"/>
      <c r="L107" s="318"/>
      <c r="M107" s="318"/>
      <c r="N107" s="318"/>
      <c r="O107" s="318"/>
      <c r="P107" s="318"/>
      <c r="Q107" s="318"/>
      <c r="R107" s="318"/>
      <c r="S107" s="318"/>
      <c r="T107" s="318"/>
    </row>
    <row r="108" spans="1:20" s="3" customFormat="1" x14ac:dyDescent="0.25">
      <c r="A108" s="318"/>
      <c r="B108" s="318"/>
      <c r="C108" s="318"/>
      <c r="D108" s="318"/>
      <c r="E108" s="318"/>
      <c r="F108" s="318"/>
      <c r="G108" s="318"/>
      <c r="H108" s="318"/>
      <c r="I108" s="318"/>
      <c r="J108" s="318"/>
      <c r="L108" s="318"/>
      <c r="M108" s="318"/>
      <c r="N108" s="318"/>
      <c r="O108" s="318"/>
      <c r="P108" s="318"/>
      <c r="Q108" s="318"/>
      <c r="R108" s="318"/>
      <c r="S108" s="318"/>
      <c r="T108" s="318"/>
    </row>
    <row r="109" spans="1:20" s="3" customFormat="1" x14ac:dyDescent="0.25">
      <c r="A109" s="318"/>
      <c r="B109" s="318"/>
      <c r="C109" s="318"/>
      <c r="D109" s="318"/>
      <c r="E109" s="318"/>
      <c r="F109" s="318"/>
      <c r="G109" s="318"/>
      <c r="H109" s="318"/>
      <c r="I109" s="318"/>
      <c r="J109" s="318"/>
      <c r="L109" s="318"/>
      <c r="M109" s="318"/>
      <c r="N109" s="318"/>
      <c r="O109" s="318"/>
      <c r="P109" s="318"/>
      <c r="Q109" s="318"/>
      <c r="R109" s="318"/>
      <c r="S109" s="318"/>
      <c r="T109" s="318"/>
    </row>
    <row r="110" spans="1:20" s="3" customFormat="1" x14ac:dyDescent="0.25">
      <c r="A110" s="318"/>
      <c r="B110" s="318"/>
      <c r="C110" s="318"/>
      <c r="D110" s="318"/>
      <c r="E110" s="318"/>
      <c r="F110" s="318"/>
      <c r="G110" s="318"/>
      <c r="H110" s="318"/>
      <c r="I110" s="318"/>
      <c r="J110" s="318"/>
      <c r="L110" s="318"/>
      <c r="M110" s="318"/>
      <c r="N110" s="318"/>
      <c r="O110" s="318"/>
      <c r="P110" s="318"/>
      <c r="Q110" s="318"/>
      <c r="R110" s="318"/>
      <c r="S110" s="318"/>
      <c r="T110" s="318"/>
    </row>
    <row r="111" spans="1:20" s="3" customFormat="1" x14ac:dyDescent="0.25">
      <c r="A111" s="318"/>
      <c r="B111" s="318"/>
      <c r="C111" s="318"/>
      <c r="D111" s="318"/>
      <c r="E111" s="318"/>
      <c r="F111" s="318"/>
      <c r="G111" s="318"/>
      <c r="H111" s="318"/>
      <c r="I111" s="318"/>
      <c r="J111" s="318"/>
      <c r="L111" s="318"/>
      <c r="M111" s="318"/>
      <c r="N111" s="318"/>
      <c r="O111" s="318"/>
      <c r="P111" s="318"/>
      <c r="Q111" s="318"/>
      <c r="R111" s="318"/>
      <c r="S111" s="318"/>
      <c r="T111" s="318"/>
    </row>
    <row r="112" spans="1:20" s="3" customFormat="1" x14ac:dyDescent="0.25">
      <c r="A112" s="318"/>
      <c r="B112" s="318"/>
      <c r="C112" s="318"/>
      <c r="D112" s="318"/>
      <c r="E112" s="318"/>
      <c r="F112" s="318"/>
      <c r="G112" s="318"/>
      <c r="H112" s="318"/>
      <c r="I112" s="318"/>
      <c r="J112" s="318"/>
      <c r="L112" s="318"/>
      <c r="M112" s="318"/>
      <c r="N112" s="318"/>
      <c r="O112" s="318"/>
      <c r="P112" s="318"/>
      <c r="Q112" s="318"/>
      <c r="R112" s="318"/>
      <c r="S112" s="318"/>
      <c r="T112" s="318"/>
    </row>
    <row r="113" spans="1:20" s="3" customFormat="1" x14ac:dyDescent="0.25">
      <c r="A113" s="318"/>
      <c r="B113" s="318"/>
      <c r="C113" s="318"/>
      <c r="D113" s="318"/>
      <c r="E113" s="318"/>
      <c r="F113" s="318"/>
      <c r="G113" s="318"/>
      <c r="H113" s="318"/>
      <c r="I113" s="318"/>
      <c r="J113" s="318"/>
      <c r="L113" s="318"/>
      <c r="M113" s="318"/>
      <c r="N113" s="318"/>
      <c r="O113" s="318"/>
      <c r="P113" s="318"/>
      <c r="Q113" s="318"/>
      <c r="R113" s="318"/>
      <c r="S113" s="318"/>
      <c r="T113" s="318"/>
    </row>
    <row r="114" spans="1:20" s="3" customFormat="1" x14ac:dyDescent="0.25">
      <c r="A114" s="318"/>
      <c r="B114" s="318"/>
      <c r="C114" s="318"/>
      <c r="D114" s="318"/>
      <c r="E114" s="318"/>
      <c r="F114" s="318"/>
      <c r="G114" s="318"/>
      <c r="H114" s="318"/>
      <c r="I114" s="318"/>
      <c r="J114" s="318"/>
      <c r="L114" s="318"/>
      <c r="M114" s="318"/>
      <c r="N114" s="318"/>
      <c r="O114" s="318"/>
      <c r="P114" s="318"/>
      <c r="Q114" s="318"/>
      <c r="R114" s="318"/>
      <c r="S114" s="318"/>
      <c r="T114" s="318"/>
    </row>
    <row r="115" spans="1:20" s="3" customFormat="1" x14ac:dyDescent="0.25">
      <c r="A115" s="318"/>
      <c r="B115" s="318"/>
      <c r="C115" s="318"/>
      <c r="D115" s="318"/>
      <c r="E115" s="318"/>
      <c r="F115" s="318"/>
      <c r="G115" s="318"/>
      <c r="H115" s="318"/>
      <c r="I115" s="318"/>
      <c r="J115" s="318"/>
      <c r="L115" s="318"/>
      <c r="M115" s="318"/>
      <c r="N115" s="318"/>
      <c r="O115" s="318"/>
      <c r="P115" s="318"/>
      <c r="Q115" s="318"/>
      <c r="R115" s="318"/>
      <c r="S115" s="318"/>
      <c r="T115" s="318"/>
    </row>
    <row r="116" spans="1:20" s="3" customFormat="1" x14ac:dyDescent="0.25">
      <c r="A116" s="318"/>
      <c r="B116" s="318"/>
      <c r="C116" s="318"/>
      <c r="D116" s="318"/>
      <c r="E116" s="318"/>
      <c r="F116" s="318"/>
      <c r="G116" s="318"/>
      <c r="H116" s="318"/>
      <c r="I116" s="318"/>
      <c r="J116" s="318"/>
      <c r="L116" s="318"/>
      <c r="M116" s="318"/>
      <c r="N116" s="318"/>
      <c r="O116" s="318"/>
      <c r="P116" s="318"/>
      <c r="Q116" s="318"/>
      <c r="R116" s="318"/>
      <c r="S116" s="318"/>
      <c r="T116" s="318"/>
    </row>
    <row r="117" spans="1:20" s="3" customFormat="1" x14ac:dyDescent="0.25">
      <c r="A117" s="318"/>
      <c r="B117" s="318"/>
      <c r="C117" s="318"/>
      <c r="D117" s="318"/>
      <c r="E117" s="318"/>
      <c r="F117" s="318"/>
      <c r="G117" s="318"/>
      <c r="H117" s="318"/>
      <c r="I117" s="318"/>
      <c r="J117" s="318"/>
      <c r="L117" s="318"/>
      <c r="M117" s="318"/>
      <c r="N117" s="318"/>
      <c r="O117" s="318"/>
      <c r="P117" s="318"/>
      <c r="Q117" s="318"/>
      <c r="R117" s="318"/>
      <c r="S117" s="318"/>
      <c r="T117" s="318"/>
    </row>
    <row r="118" spans="1:20" s="3" customFormat="1" x14ac:dyDescent="0.25">
      <c r="A118" s="318"/>
      <c r="B118" s="318"/>
      <c r="C118" s="318"/>
      <c r="D118" s="318"/>
      <c r="E118" s="318"/>
      <c r="F118" s="318"/>
      <c r="G118" s="318"/>
      <c r="H118" s="318"/>
      <c r="I118" s="318"/>
      <c r="J118" s="318"/>
      <c r="L118" s="318"/>
      <c r="M118" s="318"/>
      <c r="N118" s="318"/>
      <c r="O118" s="318"/>
      <c r="P118" s="318"/>
      <c r="Q118" s="318"/>
      <c r="R118" s="318"/>
      <c r="S118" s="318"/>
      <c r="T118" s="318"/>
    </row>
    <row r="119" spans="1:20" s="3" customFormat="1" x14ac:dyDescent="0.25">
      <c r="A119" s="318"/>
      <c r="B119" s="318"/>
      <c r="C119" s="318"/>
      <c r="D119" s="318"/>
      <c r="E119" s="318"/>
      <c r="F119" s="318"/>
      <c r="G119" s="318"/>
      <c r="H119" s="318"/>
      <c r="I119" s="318"/>
      <c r="J119" s="318"/>
      <c r="L119" s="318"/>
      <c r="M119" s="318"/>
      <c r="N119" s="318"/>
      <c r="O119" s="318"/>
      <c r="P119" s="318"/>
      <c r="Q119" s="318"/>
      <c r="R119" s="318"/>
      <c r="S119" s="318"/>
      <c r="T119" s="318"/>
    </row>
    <row r="120" spans="1:20" s="3" customFormat="1" x14ac:dyDescent="0.25">
      <c r="A120" s="318"/>
      <c r="B120" s="318"/>
      <c r="C120" s="318"/>
      <c r="D120" s="318"/>
      <c r="E120" s="318"/>
      <c r="F120" s="318"/>
      <c r="G120" s="318"/>
      <c r="H120" s="318"/>
      <c r="I120" s="318"/>
      <c r="J120" s="318"/>
      <c r="L120" s="318"/>
      <c r="M120" s="318"/>
      <c r="N120" s="318"/>
      <c r="O120" s="318"/>
      <c r="P120" s="318"/>
      <c r="Q120" s="318"/>
      <c r="R120" s="318"/>
      <c r="S120" s="318"/>
      <c r="T120" s="318"/>
    </row>
    <row r="121" spans="1:20" s="3" customFormat="1" x14ac:dyDescent="0.25">
      <c r="A121" s="318"/>
      <c r="B121" s="318"/>
      <c r="C121" s="318"/>
      <c r="D121" s="318"/>
      <c r="E121" s="318"/>
      <c r="F121" s="318"/>
      <c r="G121" s="318"/>
      <c r="H121" s="318"/>
      <c r="I121" s="318"/>
      <c r="J121" s="318"/>
      <c r="L121" s="318"/>
      <c r="M121" s="318"/>
      <c r="N121" s="318"/>
      <c r="O121" s="318"/>
      <c r="P121" s="318"/>
      <c r="Q121" s="318"/>
      <c r="R121" s="318"/>
      <c r="S121" s="318"/>
      <c r="T121" s="318"/>
    </row>
    <row r="122" spans="1:20" s="3" customFormat="1" x14ac:dyDescent="0.25">
      <c r="A122" s="318"/>
      <c r="B122" s="318"/>
      <c r="C122" s="318"/>
      <c r="D122" s="318"/>
      <c r="E122" s="318"/>
      <c r="F122" s="318"/>
      <c r="G122" s="318"/>
      <c r="H122" s="318"/>
      <c r="I122" s="318"/>
      <c r="J122" s="318"/>
      <c r="L122" s="318"/>
      <c r="M122" s="318"/>
      <c r="N122" s="318"/>
      <c r="O122" s="318"/>
      <c r="P122" s="318"/>
      <c r="Q122" s="318"/>
      <c r="R122" s="318"/>
      <c r="S122" s="318"/>
      <c r="T122" s="318"/>
    </row>
    <row r="123" spans="1:20" s="3" customFormat="1" x14ac:dyDescent="0.25">
      <c r="A123" s="318"/>
      <c r="B123" s="318"/>
      <c r="C123" s="318"/>
      <c r="D123" s="318"/>
      <c r="E123" s="318"/>
      <c r="F123" s="318"/>
      <c r="G123" s="318"/>
      <c r="H123" s="318"/>
      <c r="I123" s="318"/>
      <c r="J123" s="318"/>
      <c r="L123" s="318"/>
      <c r="M123" s="318"/>
      <c r="N123" s="318"/>
      <c r="O123" s="318"/>
      <c r="P123" s="318"/>
      <c r="Q123" s="318"/>
      <c r="R123" s="318"/>
      <c r="S123" s="318"/>
      <c r="T123" s="318"/>
    </row>
    <row r="124" spans="1:20" s="3" customFormat="1" x14ac:dyDescent="0.25">
      <c r="A124" s="318"/>
      <c r="B124" s="318"/>
      <c r="C124" s="318"/>
      <c r="D124" s="318"/>
      <c r="E124" s="318"/>
      <c r="F124" s="318"/>
      <c r="G124" s="318"/>
      <c r="H124" s="318"/>
      <c r="I124" s="318"/>
      <c r="J124" s="318"/>
      <c r="L124" s="318"/>
      <c r="M124" s="318"/>
      <c r="N124" s="318"/>
      <c r="O124" s="318"/>
      <c r="P124" s="318"/>
      <c r="Q124" s="318"/>
      <c r="R124" s="318"/>
      <c r="S124" s="318"/>
      <c r="T124" s="318"/>
    </row>
    <row r="125" spans="1:20" s="3" customFormat="1" x14ac:dyDescent="0.25">
      <c r="A125" s="318"/>
      <c r="B125" s="318"/>
      <c r="C125" s="318"/>
      <c r="D125" s="318"/>
      <c r="E125" s="318"/>
      <c r="F125" s="318"/>
      <c r="G125" s="318"/>
      <c r="H125" s="318"/>
      <c r="I125" s="318"/>
      <c r="J125" s="318"/>
      <c r="L125" s="318"/>
      <c r="M125" s="318"/>
      <c r="N125" s="318"/>
      <c r="O125" s="318"/>
      <c r="P125" s="318"/>
      <c r="Q125" s="318"/>
      <c r="R125" s="318"/>
      <c r="S125" s="318"/>
      <c r="T125" s="318"/>
    </row>
    <row r="126" spans="1:20" s="3" customFormat="1" x14ac:dyDescent="0.25">
      <c r="A126" s="318"/>
      <c r="B126" s="318"/>
      <c r="C126" s="318"/>
      <c r="D126" s="318"/>
      <c r="E126" s="318"/>
      <c r="F126" s="318"/>
      <c r="G126" s="318"/>
      <c r="H126" s="318"/>
      <c r="I126" s="318"/>
      <c r="J126" s="318"/>
      <c r="L126" s="318"/>
      <c r="M126" s="318"/>
      <c r="N126" s="318"/>
      <c r="O126" s="318"/>
      <c r="P126" s="318"/>
      <c r="Q126" s="318"/>
      <c r="R126" s="318"/>
      <c r="S126" s="318"/>
      <c r="T126" s="318"/>
    </row>
    <row r="127" spans="1:20" s="3" customFormat="1" x14ac:dyDescent="0.25">
      <c r="A127" s="318"/>
      <c r="B127" s="318"/>
      <c r="C127" s="318"/>
      <c r="D127" s="318"/>
      <c r="E127" s="318"/>
      <c r="F127" s="318"/>
      <c r="G127" s="318"/>
      <c r="H127" s="318"/>
      <c r="I127" s="318"/>
      <c r="J127" s="318"/>
      <c r="L127" s="318"/>
      <c r="M127" s="318"/>
      <c r="N127" s="318"/>
      <c r="O127" s="318"/>
      <c r="P127" s="318"/>
      <c r="Q127" s="318"/>
      <c r="R127" s="318"/>
      <c r="S127" s="318"/>
      <c r="T127" s="318"/>
    </row>
    <row r="128" spans="1:20" s="3" customFormat="1" x14ac:dyDescent="0.25">
      <c r="A128" s="318"/>
      <c r="B128" s="318"/>
      <c r="C128" s="318"/>
      <c r="D128" s="318"/>
      <c r="E128" s="318"/>
      <c r="F128" s="318"/>
      <c r="G128" s="318"/>
      <c r="H128" s="318"/>
      <c r="I128" s="318"/>
      <c r="J128" s="318"/>
      <c r="L128" s="318"/>
      <c r="M128" s="318"/>
      <c r="N128" s="318"/>
      <c r="O128" s="318"/>
      <c r="P128" s="318"/>
      <c r="Q128" s="318"/>
      <c r="R128" s="318"/>
      <c r="S128" s="318"/>
      <c r="T128" s="318"/>
    </row>
    <row r="129" spans="1:20" s="3" customFormat="1" x14ac:dyDescent="0.25">
      <c r="A129" s="318"/>
      <c r="B129" s="318"/>
      <c r="C129" s="318"/>
      <c r="D129" s="318"/>
      <c r="E129" s="318"/>
      <c r="F129" s="318"/>
      <c r="G129" s="318"/>
      <c r="H129" s="318"/>
      <c r="I129" s="318"/>
      <c r="J129" s="318"/>
      <c r="L129" s="318"/>
      <c r="M129" s="318"/>
      <c r="N129" s="318"/>
      <c r="O129" s="318"/>
      <c r="P129" s="318"/>
      <c r="Q129" s="318"/>
      <c r="R129" s="318"/>
      <c r="S129" s="318"/>
      <c r="T129" s="318"/>
    </row>
    <row r="130" spans="1:20" s="3" customFormat="1" x14ac:dyDescent="0.25">
      <c r="A130" s="318"/>
      <c r="B130" s="318"/>
      <c r="C130" s="318"/>
      <c r="D130" s="318"/>
      <c r="E130" s="318"/>
      <c r="F130" s="318"/>
      <c r="G130" s="318"/>
      <c r="H130" s="318"/>
      <c r="I130" s="318"/>
      <c r="J130" s="318"/>
      <c r="L130" s="318"/>
      <c r="M130" s="318"/>
      <c r="N130" s="318"/>
      <c r="O130" s="318"/>
      <c r="P130" s="318"/>
      <c r="Q130" s="318"/>
      <c r="R130" s="318"/>
      <c r="S130" s="318"/>
      <c r="T130" s="318"/>
    </row>
    <row r="131" spans="1:20" s="3" customFormat="1" x14ac:dyDescent="0.25">
      <c r="A131" s="318"/>
      <c r="B131" s="318"/>
      <c r="C131" s="318"/>
      <c r="D131" s="318"/>
      <c r="E131" s="318"/>
      <c r="F131" s="318"/>
      <c r="G131" s="318"/>
      <c r="H131" s="318"/>
      <c r="I131" s="318"/>
      <c r="J131" s="318"/>
      <c r="L131" s="318"/>
      <c r="M131" s="318"/>
      <c r="N131" s="318"/>
      <c r="O131" s="318"/>
      <c r="P131" s="318"/>
      <c r="Q131" s="318"/>
      <c r="R131" s="318"/>
      <c r="S131" s="318"/>
      <c r="T131" s="318"/>
    </row>
    <row r="132" spans="1:20" s="3" customFormat="1" x14ac:dyDescent="0.25">
      <c r="A132" s="318"/>
      <c r="B132" s="318"/>
      <c r="C132" s="318"/>
      <c r="D132" s="318"/>
      <c r="E132" s="318"/>
      <c r="F132" s="318"/>
      <c r="G132" s="318"/>
      <c r="H132" s="318"/>
      <c r="I132" s="318"/>
      <c r="J132" s="318"/>
      <c r="L132" s="318"/>
      <c r="M132" s="318"/>
      <c r="N132" s="318"/>
      <c r="O132" s="318"/>
      <c r="P132" s="318"/>
      <c r="Q132" s="318"/>
      <c r="R132" s="318"/>
      <c r="S132" s="318"/>
      <c r="T132" s="318"/>
    </row>
    <row r="133" spans="1:20" s="3" customFormat="1" x14ac:dyDescent="0.25">
      <c r="A133" s="318"/>
      <c r="B133" s="318"/>
      <c r="C133" s="318"/>
      <c r="D133" s="318"/>
      <c r="E133" s="318"/>
      <c r="F133" s="318"/>
      <c r="G133" s="318"/>
      <c r="H133" s="318"/>
      <c r="I133" s="318"/>
      <c r="J133" s="318"/>
      <c r="L133" s="318"/>
      <c r="M133" s="318"/>
      <c r="N133" s="318"/>
      <c r="O133" s="318"/>
      <c r="P133" s="318"/>
      <c r="Q133" s="318"/>
      <c r="R133" s="318"/>
      <c r="S133" s="318"/>
      <c r="T133" s="318"/>
    </row>
    <row r="134" spans="1:20" s="3" customFormat="1" x14ac:dyDescent="0.25">
      <c r="A134" s="318"/>
      <c r="B134" s="318"/>
      <c r="C134" s="318"/>
      <c r="D134" s="318"/>
      <c r="E134" s="318"/>
      <c r="F134" s="318"/>
      <c r="G134" s="318"/>
      <c r="H134" s="318"/>
      <c r="I134" s="318"/>
      <c r="J134" s="318"/>
      <c r="L134" s="318"/>
      <c r="M134" s="318"/>
      <c r="N134" s="318"/>
      <c r="O134" s="318"/>
      <c r="P134" s="318"/>
      <c r="Q134" s="318"/>
      <c r="R134" s="318"/>
      <c r="S134" s="318"/>
      <c r="T134" s="318"/>
    </row>
    <row r="135" spans="1:20" s="3" customFormat="1" x14ac:dyDescent="0.25">
      <c r="A135" s="318"/>
      <c r="B135" s="318"/>
      <c r="C135" s="318"/>
      <c r="D135" s="318"/>
      <c r="E135" s="318"/>
      <c r="F135" s="318"/>
      <c r="G135" s="318"/>
      <c r="H135" s="318"/>
      <c r="I135" s="318"/>
      <c r="J135" s="318"/>
      <c r="L135" s="318"/>
      <c r="M135" s="318"/>
      <c r="N135" s="318"/>
      <c r="O135" s="318"/>
      <c r="P135" s="318"/>
      <c r="Q135" s="318"/>
      <c r="R135" s="318"/>
      <c r="S135" s="318"/>
      <c r="T135" s="318"/>
    </row>
    <row r="136" spans="1:20" s="3" customFormat="1" x14ac:dyDescent="0.25">
      <c r="A136" s="318"/>
      <c r="B136" s="318"/>
      <c r="C136" s="328"/>
      <c r="D136" s="328"/>
      <c r="E136" s="328"/>
      <c r="F136" s="328"/>
      <c r="G136" s="328"/>
      <c r="H136" s="328"/>
      <c r="I136" s="328"/>
      <c r="J136" s="328"/>
      <c r="L136" s="318"/>
      <c r="M136" s="318"/>
      <c r="N136" s="318"/>
      <c r="O136" s="318"/>
      <c r="P136" s="318"/>
      <c r="Q136" s="318"/>
      <c r="R136" s="318"/>
      <c r="S136" s="318"/>
      <c r="T136" s="318"/>
    </row>
    <row r="137" spans="1:20" s="3" customFormat="1" x14ac:dyDescent="0.25">
      <c r="A137" s="318"/>
      <c r="B137" s="318"/>
      <c r="C137" s="328"/>
      <c r="D137" s="328"/>
      <c r="E137" s="328"/>
      <c r="F137" s="328"/>
      <c r="G137" s="328"/>
      <c r="H137" s="328"/>
      <c r="I137" s="328"/>
      <c r="J137" s="328"/>
      <c r="L137" s="318"/>
      <c r="M137" s="318"/>
      <c r="N137" s="318"/>
      <c r="O137" s="318"/>
      <c r="P137" s="318"/>
      <c r="Q137" s="318"/>
      <c r="R137" s="318"/>
      <c r="S137" s="318"/>
      <c r="T137" s="318"/>
    </row>
    <row r="138" spans="1:20" s="3" customFormat="1" x14ac:dyDescent="0.25">
      <c r="A138" s="318"/>
      <c r="B138" s="318"/>
      <c r="C138" s="328"/>
      <c r="D138" s="328"/>
      <c r="E138" s="328"/>
      <c r="F138" s="328"/>
      <c r="G138" s="328"/>
      <c r="H138" s="328"/>
      <c r="I138" s="328"/>
      <c r="J138" s="328"/>
      <c r="L138" s="318"/>
      <c r="M138" s="318"/>
      <c r="N138" s="318"/>
      <c r="O138" s="318"/>
      <c r="P138" s="318"/>
      <c r="Q138" s="318"/>
      <c r="R138" s="318"/>
      <c r="S138" s="318"/>
      <c r="T138" s="318"/>
    </row>
    <row r="139" spans="1:20" s="3" customFormat="1" x14ac:dyDescent="0.25">
      <c r="A139" s="318"/>
      <c r="B139" s="318"/>
      <c r="C139" s="328"/>
      <c r="D139" s="328"/>
      <c r="E139" s="328"/>
      <c r="F139" s="328"/>
      <c r="G139" s="328"/>
      <c r="H139" s="328"/>
      <c r="I139" s="328"/>
      <c r="J139" s="328"/>
      <c r="L139" s="318"/>
      <c r="M139" s="318"/>
      <c r="N139" s="318"/>
      <c r="O139" s="318"/>
      <c r="P139" s="318"/>
      <c r="Q139" s="318"/>
      <c r="R139" s="318"/>
      <c r="S139" s="318"/>
      <c r="T139" s="318"/>
    </row>
  </sheetData>
  <sheetProtection sheet="1" objects="1" scenarios="1"/>
  <mergeCells count="9">
    <mergeCell ref="C21:J21"/>
    <mergeCell ref="L23:T24"/>
    <mergeCell ref="D13:J13"/>
    <mergeCell ref="D2:O2"/>
    <mergeCell ref="L4:T6"/>
    <mergeCell ref="L8:T10"/>
    <mergeCell ref="L12:T13"/>
    <mergeCell ref="L19:T20"/>
    <mergeCell ref="L21:T22"/>
  </mergeCells>
  <hyperlinks>
    <hyperlink ref="E5" location="'Вариационен анализ'!A1" display="Вариационен анализ"/>
    <hyperlink ref="E11" location="'Обикновена линейна корелация'!A1" display="Обикновена линейна корелация на Пирсън"/>
    <hyperlink ref="E9" location="'t-независими извадки'!A1" display="t-критерий на Стюдънт за независими извадки"/>
    <hyperlink ref="E7" location="'t-зависими извадки'!A1" display="t-критерий на Стюдънт за зависими извадки"/>
    <hyperlink ref="D14" r:id="rId1"/>
  </hyperlinks>
  <pageMargins left="0.7" right="0.7" top="0.75" bottom="0.75" header="0.3" footer="0.3"/>
  <pageSetup paperSize="9" orientation="portrait" horizontalDpi="4294967292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4"/>
  <sheetViews>
    <sheetView zoomScale="82" zoomScaleNormal="82" workbookViewId="0">
      <selection activeCell="K12" sqref="K12"/>
    </sheetView>
  </sheetViews>
  <sheetFormatPr defaultRowHeight="15" x14ac:dyDescent="0.25"/>
  <cols>
    <col min="2" max="6" width="7.42578125" customWidth="1"/>
    <col min="7" max="7" width="7.42578125" style="330" customWidth="1"/>
    <col min="8" max="29" width="7.42578125" customWidth="1"/>
    <col min="30" max="30" width="7.42578125" style="330" customWidth="1"/>
    <col min="31" max="39" width="7.42578125" customWidth="1"/>
  </cols>
  <sheetData>
    <row r="1" spans="1:32" s="334" customFormat="1" x14ac:dyDescent="0.25">
      <c r="C1" s="57" t="s">
        <v>63</v>
      </c>
      <c r="E1" s="57" t="s">
        <v>197</v>
      </c>
      <c r="G1" s="335"/>
      <c r="H1" s="57" t="s">
        <v>202</v>
      </c>
      <c r="N1" s="57" t="s">
        <v>208</v>
      </c>
      <c r="U1" s="57" t="s">
        <v>214</v>
      </c>
      <c r="AD1" s="335"/>
    </row>
    <row r="2" spans="1:32" s="334" customFormat="1" x14ac:dyDescent="0.25"/>
    <row r="3" spans="1:32" x14ac:dyDescent="0.25">
      <c r="A3" s="333" t="s">
        <v>0</v>
      </c>
      <c r="B3" s="331" t="s">
        <v>1</v>
      </c>
      <c r="C3" s="331" t="s">
        <v>2</v>
      </c>
      <c r="D3" s="331" t="s">
        <v>3</v>
      </c>
      <c r="E3" s="331" t="s">
        <v>4</v>
      </c>
      <c r="F3" s="331" t="s">
        <v>5</v>
      </c>
      <c r="G3" s="332" t="s">
        <v>6</v>
      </c>
      <c r="H3" s="331" t="s">
        <v>7</v>
      </c>
      <c r="I3" s="331" t="s">
        <v>8</v>
      </c>
      <c r="J3" s="331" t="s">
        <v>9</v>
      </c>
      <c r="K3" s="331" t="s">
        <v>10</v>
      </c>
      <c r="L3" s="331" t="s">
        <v>11</v>
      </c>
      <c r="M3" s="331" t="s">
        <v>12</v>
      </c>
      <c r="N3" s="331" t="s">
        <v>13</v>
      </c>
      <c r="O3" s="331" t="s">
        <v>14</v>
      </c>
      <c r="P3" s="331" t="s">
        <v>15</v>
      </c>
      <c r="Q3" s="331" t="s">
        <v>16</v>
      </c>
      <c r="R3" s="331" t="s">
        <v>17</v>
      </c>
      <c r="S3" s="331" t="s">
        <v>18</v>
      </c>
      <c r="T3" s="331" t="s">
        <v>19</v>
      </c>
      <c r="U3" s="331" t="s">
        <v>20</v>
      </c>
      <c r="V3" s="331" t="s">
        <v>21</v>
      </c>
      <c r="W3" s="332" t="s">
        <v>22</v>
      </c>
      <c r="X3" s="331" t="s">
        <v>23</v>
      </c>
      <c r="Y3" s="331" t="s">
        <v>24</v>
      </c>
      <c r="Z3" s="331" t="s">
        <v>25</v>
      </c>
      <c r="AA3" s="331" t="s">
        <v>26</v>
      </c>
      <c r="AB3" s="331" t="s">
        <v>27</v>
      </c>
      <c r="AC3" s="331" t="s">
        <v>28</v>
      </c>
      <c r="AD3" s="331" t="s">
        <v>29</v>
      </c>
      <c r="AE3" s="331" t="s">
        <v>30</v>
      </c>
      <c r="AF3" s="331" t="s">
        <v>31</v>
      </c>
    </row>
    <row r="4" spans="1:32" x14ac:dyDescent="0.25">
      <c r="A4" s="333"/>
      <c r="B4" s="331" t="s">
        <v>32</v>
      </c>
      <c r="C4" s="331" t="s">
        <v>33</v>
      </c>
      <c r="D4" s="331" t="s">
        <v>34</v>
      </c>
      <c r="E4" s="331" t="s">
        <v>35</v>
      </c>
      <c r="F4" s="331" t="s">
        <v>36</v>
      </c>
      <c r="G4" s="332" t="s">
        <v>37</v>
      </c>
      <c r="H4" s="331" t="s">
        <v>38</v>
      </c>
      <c r="I4" s="331" t="s">
        <v>39</v>
      </c>
      <c r="J4" s="331" t="s">
        <v>40</v>
      </c>
      <c r="K4" s="331" t="s">
        <v>41</v>
      </c>
      <c r="L4" s="331" t="s">
        <v>42</v>
      </c>
      <c r="M4" s="331" t="s">
        <v>43</v>
      </c>
      <c r="N4" s="331" t="s">
        <v>44</v>
      </c>
      <c r="O4" s="331" t="s">
        <v>45</v>
      </c>
      <c r="P4" s="331" t="s">
        <v>46</v>
      </c>
      <c r="Q4" s="331" t="s">
        <v>47</v>
      </c>
      <c r="R4" s="331" t="s">
        <v>48</v>
      </c>
      <c r="S4" s="331" t="s">
        <v>49</v>
      </c>
      <c r="T4" s="331" t="s">
        <v>50</v>
      </c>
      <c r="U4" s="331" t="s">
        <v>51</v>
      </c>
      <c r="V4" s="331" t="s">
        <v>52</v>
      </c>
      <c r="W4" s="332" t="s">
        <v>53</v>
      </c>
      <c r="X4" s="331" t="s">
        <v>54</v>
      </c>
      <c r="Y4" s="331" t="s">
        <v>55</v>
      </c>
      <c r="Z4" s="331" t="s">
        <v>56</v>
      </c>
      <c r="AA4" s="331" t="s">
        <v>57</v>
      </c>
      <c r="AB4" s="331" t="s">
        <v>58</v>
      </c>
      <c r="AC4" s="331" t="s">
        <v>59</v>
      </c>
      <c r="AD4" s="331" t="s">
        <v>60</v>
      </c>
      <c r="AE4" s="331" t="s">
        <v>61</v>
      </c>
      <c r="AF4" s="331" t="s">
        <v>62</v>
      </c>
    </row>
    <row r="5" spans="1:32" x14ac:dyDescent="0.25">
      <c r="A5" s="333">
        <v>1</v>
      </c>
      <c r="B5" s="13">
        <v>95</v>
      </c>
      <c r="C5" s="13">
        <v>83.3</v>
      </c>
      <c r="D5" s="13">
        <v>79</v>
      </c>
      <c r="E5" s="13">
        <v>180</v>
      </c>
      <c r="F5" s="13">
        <v>70</v>
      </c>
      <c r="G5" s="13">
        <v>21.604938000000001</v>
      </c>
      <c r="H5" s="13">
        <v>1.89</v>
      </c>
      <c r="I5" s="13">
        <v>1</v>
      </c>
      <c r="J5" s="13">
        <v>1</v>
      </c>
      <c r="K5" s="13">
        <v>3</v>
      </c>
      <c r="L5" s="13">
        <v>1</v>
      </c>
      <c r="M5" s="13">
        <v>1</v>
      </c>
      <c r="N5" s="13">
        <v>1</v>
      </c>
      <c r="O5" s="13"/>
      <c r="P5" s="13"/>
      <c r="Q5" s="13">
        <v>1</v>
      </c>
      <c r="R5" s="13"/>
      <c r="S5" s="13"/>
      <c r="T5" s="13">
        <v>1</v>
      </c>
      <c r="U5" s="13"/>
      <c r="V5" s="13">
        <v>1</v>
      </c>
      <c r="W5" s="13">
        <v>3.97</v>
      </c>
      <c r="X5" s="13">
        <v>3</v>
      </c>
      <c r="Y5" s="13">
        <v>1</v>
      </c>
      <c r="Z5" s="13">
        <v>28</v>
      </c>
      <c r="AA5" s="13">
        <v>3</v>
      </c>
      <c r="AB5" s="13">
        <v>2</v>
      </c>
      <c r="AC5" s="13">
        <v>2</v>
      </c>
      <c r="AD5" s="13">
        <v>1</v>
      </c>
      <c r="AE5">
        <v>1</v>
      </c>
      <c r="AF5">
        <v>1</v>
      </c>
    </row>
    <row r="6" spans="1:32" x14ac:dyDescent="0.25">
      <c r="A6" s="333">
        <v>2</v>
      </c>
      <c r="B6" s="13">
        <v>68</v>
      </c>
      <c r="C6" s="13">
        <v>66.7</v>
      </c>
      <c r="D6" s="13">
        <v>8</v>
      </c>
      <c r="E6" s="13">
        <v>160</v>
      </c>
      <c r="F6" s="13">
        <v>58</v>
      </c>
      <c r="G6" s="13">
        <v>22.65625</v>
      </c>
      <c r="H6" s="13">
        <v>0.46</v>
      </c>
      <c r="I6" s="13">
        <v>1</v>
      </c>
      <c r="J6" s="13">
        <v>1</v>
      </c>
      <c r="K6" s="13">
        <v>4</v>
      </c>
      <c r="L6" s="13">
        <v>1</v>
      </c>
      <c r="M6" s="13">
        <v>1</v>
      </c>
      <c r="N6" s="13"/>
      <c r="O6" s="13"/>
      <c r="P6" s="13">
        <v>1</v>
      </c>
      <c r="Q6" s="13">
        <v>1</v>
      </c>
      <c r="R6" s="13">
        <v>1</v>
      </c>
      <c r="S6" s="13"/>
      <c r="T6" s="13">
        <v>1</v>
      </c>
      <c r="U6" s="13"/>
      <c r="V6" s="13">
        <v>1</v>
      </c>
      <c r="W6" s="13">
        <v>3.97</v>
      </c>
      <c r="X6" s="13">
        <v>3</v>
      </c>
      <c r="Y6" s="13">
        <v>2</v>
      </c>
      <c r="Z6" s="13">
        <v>40</v>
      </c>
      <c r="AA6" s="13">
        <v>4</v>
      </c>
      <c r="AB6" s="13">
        <v>3</v>
      </c>
      <c r="AC6" s="13">
        <v>6</v>
      </c>
      <c r="AD6" s="13">
        <v>2</v>
      </c>
      <c r="AE6">
        <v>2</v>
      </c>
      <c r="AF6">
        <v>3</v>
      </c>
    </row>
    <row r="7" spans="1:32" x14ac:dyDescent="0.25">
      <c r="A7" s="333">
        <v>3</v>
      </c>
      <c r="B7" s="13">
        <v>67</v>
      </c>
      <c r="C7" s="13">
        <v>50</v>
      </c>
      <c r="D7" s="13">
        <v>12</v>
      </c>
      <c r="E7" s="13">
        <v>166</v>
      </c>
      <c r="F7" s="13">
        <v>70</v>
      </c>
      <c r="G7" s="13">
        <v>25.402816000000001</v>
      </c>
      <c r="H7" s="13">
        <v>1.04</v>
      </c>
      <c r="I7" s="13">
        <v>2</v>
      </c>
      <c r="J7" s="13">
        <v>5</v>
      </c>
      <c r="K7" s="13">
        <v>3</v>
      </c>
      <c r="L7" s="13">
        <v>1</v>
      </c>
      <c r="M7" s="13"/>
      <c r="N7" s="13"/>
      <c r="O7" s="13">
        <v>1</v>
      </c>
      <c r="P7" s="13"/>
      <c r="Q7" s="13">
        <v>1</v>
      </c>
      <c r="R7" s="13">
        <v>1</v>
      </c>
      <c r="S7" s="13"/>
      <c r="T7" s="13">
        <v>1</v>
      </c>
      <c r="U7" s="13"/>
      <c r="V7" s="13"/>
      <c r="W7" s="13">
        <v>4.17</v>
      </c>
      <c r="X7" s="13">
        <v>4</v>
      </c>
      <c r="Y7" s="13">
        <v>2</v>
      </c>
      <c r="Z7" s="13">
        <v>56</v>
      </c>
      <c r="AA7" s="13">
        <v>4</v>
      </c>
      <c r="AB7" s="13">
        <v>4</v>
      </c>
      <c r="AC7" s="13">
        <v>4</v>
      </c>
      <c r="AD7" s="13">
        <v>2</v>
      </c>
      <c r="AE7">
        <v>1</v>
      </c>
      <c r="AF7">
        <v>3</v>
      </c>
    </row>
    <row r="8" spans="1:32" x14ac:dyDescent="0.25">
      <c r="A8" s="333">
        <v>4</v>
      </c>
      <c r="B8" s="13">
        <v>87</v>
      </c>
      <c r="C8" s="13">
        <v>75</v>
      </c>
      <c r="D8" s="13">
        <v>45</v>
      </c>
      <c r="E8" s="13">
        <v>168</v>
      </c>
      <c r="F8" s="13">
        <v>60</v>
      </c>
      <c r="G8" s="13">
        <v>21.258503000000001</v>
      </c>
      <c r="H8" s="13">
        <v>1</v>
      </c>
      <c r="I8" s="13">
        <v>1</v>
      </c>
      <c r="J8" s="13">
        <v>1</v>
      </c>
      <c r="K8" s="13">
        <v>4</v>
      </c>
      <c r="L8" s="13">
        <v>1</v>
      </c>
      <c r="M8" s="13">
        <v>1</v>
      </c>
      <c r="N8" s="13">
        <v>1</v>
      </c>
      <c r="O8" s="13">
        <v>1</v>
      </c>
      <c r="P8" s="13">
        <v>1</v>
      </c>
      <c r="Q8" s="13">
        <v>1</v>
      </c>
      <c r="R8" s="13">
        <v>1</v>
      </c>
      <c r="S8" s="13">
        <v>1</v>
      </c>
      <c r="T8" s="13">
        <v>1</v>
      </c>
      <c r="U8" s="13">
        <v>1</v>
      </c>
      <c r="V8" s="13">
        <v>1</v>
      </c>
      <c r="W8" s="13">
        <v>5.17</v>
      </c>
      <c r="X8" s="13">
        <v>5</v>
      </c>
      <c r="Y8" s="13">
        <v>2</v>
      </c>
      <c r="Z8" s="13">
        <v>38</v>
      </c>
      <c r="AA8" s="13">
        <v>4</v>
      </c>
      <c r="AB8" s="13">
        <v>4</v>
      </c>
      <c r="AC8" s="13">
        <v>4</v>
      </c>
      <c r="AD8" s="13">
        <v>2</v>
      </c>
      <c r="AE8">
        <v>1</v>
      </c>
      <c r="AF8">
        <v>3</v>
      </c>
    </row>
    <row r="9" spans="1:32" x14ac:dyDescent="0.25">
      <c r="A9" s="333">
        <v>5</v>
      </c>
      <c r="B9" s="13">
        <v>77</v>
      </c>
      <c r="C9" s="13">
        <v>83.3</v>
      </c>
      <c r="D9" s="13">
        <v>82</v>
      </c>
      <c r="E9" s="13">
        <v>180</v>
      </c>
      <c r="F9" s="13">
        <v>83</v>
      </c>
      <c r="G9" s="13">
        <v>25.617284000000001</v>
      </c>
      <c r="H9" s="13">
        <v>0.39</v>
      </c>
      <c r="I9" s="13">
        <v>1</v>
      </c>
      <c r="J9" s="13">
        <v>1</v>
      </c>
      <c r="K9" s="13">
        <v>4</v>
      </c>
      <c r="L9" s="13"/>
      <c r="M9" s="13">
        <v>1</v>
      </c>
      <c r="N9" s="13"/>
      <c r="O9" s="13">
        <v>1</v>
      </c>
      <c r="P9" s="13">
        <v>1</v>
      </c>
      <c r="Q9" s="13">
        <v>1</v>
      </c>
      <c r="R9" s="13">
        <v>1</v>
      </c>
      <c r="S9" s="13"/>
      <c r="T9" s="13">
        <v>1</v>
      </c>
      <c r="U9" s="13">
        <v>1</v>
      </c>
      <c r="V9" s="13">
        <v>1</v>
      </c>
      <c r="W9" s="13">
        <v>3.76</v>
      </c>
      <c r="X9" s="13">
        <v>3</v>
      </c>
      <c r="Y9" s="13">
        <v>2</v>
      </c>
      <c r="Z9" s="13">
        <v>22</v>
      </c>
      <c r="AA9" s="13">
        <v>1</v>
      </c>
      <c r="AB9" s="13">
        <v>1</v>
      </c>
      <c r="AC9" s="13">
        <v>1</v>
      </c>
      <c r="AD9" s="13">
        <v>1</v>
      </c>
      <c r="AE9">
        <v>1</v>
      </c>
      <c r="AF9">
        <v>1</v>
      </c>
    </row>
    <row r="10" spans="1:32" x14ac:dyDescent="0.25">
      <c r="A10" s="333">
        <v>6</v>
      </c>
      <c r="B10" s="13">
        <v>86</v>
      </c>
      <c r="C10" s="13">
        <v>75</v>
      </c>
      <c r="D10" s="13">
        <v>57</v>
      </c>
      <c r="E10" s="13">
        <v>174</v>
      </c>
      <c r="F10" s="13">
        <v>90</v>
      </c>
      <c r="G10" s="13">
        <v>29.726516</v>
      </c>
      <c r="H10" s="13">
        <v>3.11</v>
      </c>
      <c r="I10" s="13">
        <v>2</v>
      </c>
      <c r="J10" s="13">
        <v>3</v>
      </c>
      <c r="K10" s="13">
        <v>3</v>
      </c>
      <c r="L10" s="13"/>
      <c r="M10" s="13"/>
      <c r="N10" s="13"/>
      <c r="O10" s="13"/>
      <c r="P10" s="13">
        <v>1</v>
      </c>
      <c r="Q10" s="13">
        <v>1</v>
      </c>
      <c r="R10" s="13">
        <v>1</v>
      </c>
      <c r="S10" s="13">
        <v>1</v>
      </c>
      <c r="T10" s="13">
        <v>1</v>
      </c>
      <c r="U10" s="13"/>
      <c r="V10" s="13">
        <v>1</v>
      </c>
      <c r="W10" s="13">
        <v>5.2413790000000002</v>
      </c>
      <c r="X10" s="13">
        <v>5</v>
      </c>
      <c r="Y10" s="13">
        <v>2</v>
      </c>
      <c r="Z10" s="13">
        <v>37</v>
      </c>
      <c r="AA10" s="13">
        <v>4</v>
      </c>
      <c r="AB10" s="13">
        <v>3</v>
      </c>
      <c r="AC10" s="13">
        <v>6</v>
      </c>
      <c r="AD10" s="13">
        <v>2</v>
      </c>
      <c r="AE10">
        <v>1</v>
      </c>
      <c r="AF10">
        <v>4</v>
      </c>
    </row>
    <row r="11" spans="1:32" x14ac:dyDescent="0.25">
      <c r="A11" s="333">
        <v>7</v>
      </c>
      <c r="B11" s="13">
        <v>82</v>
      </c>
      <c r="C11" s="13">
        <v>75</v>
      </c>
      <c r="D11" s="13">
        <v>67</v>
      </c>
      <c r="E11" s="13">
        <v>162</v>
      </c>
      <c r="F11" s="13">
        <v>59</v>
      </c>
      <c r="G11" s="13">
        <v>22.481328999999999</v>
      </c>
      <c r="H11" s="13">
        <v>0.36</v>
      </c>
      <c r="I11" s="13">
        <v>1</v>
      </c>
      <c r="J11" s="13">
        <v>1</v>
      </c>
      <c r="K11" s="13">
        <v>4</v>
      </c>
      <c r="L11" s="13">
        <v>1</v>
      </c>
      <c r="M11" s="13">
        <v>1</v>
      </c>
      <c r="N11" s="13">
        <v>1</v>
      </c>
      <c r="O11" s="13">
        <v>1</v>
      </c>
      <c r="P11" s="13">
        <v>1</v>
      </c>
      <c r="Q11" s="13">
        <v>1</v>
      </c>
      <c r="R11" s="13"/>
      <c r="S11" s="13"/>
      <c r="T11" s="13"/>
      <c r="U11" s="13">
        <v>1</v>
      </c>
      <c r="V11" s="13">
        <v>1</v>
      </c>
      <c r="W11" s="13">
        <v>4.6206899999999997</v>
      </c>
      <c r="X11" s="13">
        <v>4</v>
      </c>
      <c r="Y11" s="13">
        <v>2</v>
      </c>
      <c r="Z11" s="13">
        <v>27</v>
      </c>
      <c r="AA11" s="13">
        <v>3</v>
      </c>
      <c r="AB11" s="13">
        <v>2</v>
      </c>
      <c r="AC11" s="13">
        <v>1</v>
      </c>
      <c r="AD11" s="13">
        <v>1</v>
      </c>
      <c r="AE11">
        <v>1</v>
      </c>
      <c r="AF11">
        <v>1</v>
      </c>
    </row>
    <row r="12" spans="1:32" x14ac:dyDescent="0.25">
      <c r="A12" s="333">
        <v>8</v>
      </c>
      <c r="B12" s="13">
        <v>84</v>
      </c>
      <c r="C12" s="13">
        <v>75</v>
      </c>
      <c r="D12" s="13">
        <v>80</v>
      </c>
      <c r="E12" s="13">
        <v>167</v>
      </c>
      <c r="F12" s="13">
        <v>51</v>
      </c>
      <c r="G12" s="13">
        <v>18.28678</v>
      </c>
      <c r="H12" s="13">
        <v>1.29</v>
      </c>
      <c r="I12" s="13">
        <v>1</v>
      </c>
      <c r="J12" s="13">
        <v>1</v>
      </c>
      <c r="K12" s="13">
        <v>4</v>
      </c>
      <c r="L12" s="13">
        <v>1</v>
      </c>
      <c r="M12" s="13">
        <v>1</v>
      </c>
      <c r="N12" s="13">
        <v>1</v>
      </c>
      <c r="O12" s="13">
        <v>1</v>
      </c>
      <c r="P12" s="13"/>
      <c r="Q12" s="13">
        <v>1</v>
      </c>
      <c r="R12" s="13">
        <v>1</v>
      </c>
      <c r="S12" s="13">
        <v>1</v>
      </c>
      <c r="T12" s="13">
        <v>1</v>
      </c>
      <c r="U12" s="13">
        <v>1</v>
      </c>
      <c r="V12" s="13">
        <v>1</v>
      </c>
      <c r="W12" s="13">
        <v>5.6551720000000003</v>
      </c>
      <c r="X12" s="13">
        <v>5</v>
      </c>
      <c r="Y12" s="13">
        <v>2</v>
      </c>
      <c r="Z12" s="13">
        <v>22</v>
      </c>
      <c r="AA12" s="13">
        <v>1</v>
      </c>
      <c r="AB12" s="13">
        <v>1</v>
      </c>
      <c r="AC12" s="13">
        <v>1</v>
      </c>
      <c r="AD12" s="13">
        <v>1</v>
      </c>
      <c r="AE12">
        <v>1</v>
      </c>
      <c r="AF12">
        <v>2</v>
      </c>
    </row>
    <row r="13" spans="1:32" x14ac:dyDescent="0.25">
      <c r="A13" s="333">
        <v>9</v>
      </c>
      <c r="B13" s="13">
        <v>78</v>
      </c>
      <c r="C13" s="13">
        <v>50</v>
      </c>
      <c r="D13" s="13">
        <v>77</v>
      </c>
      <c r="E13" s="13">
        <v>157</v>
      </c>
      <c r="F13" s="13">
        <v>46</v>
      </c>
      <c r="G13" s="13">
        <v>18.662015</v>
      </c>
      <c r="H13" s="13">
        <v>0.93</v>
      </c>
      <c r="I13" s="13">
        <v>2</v>
      </c>
      <c r="J13" s="13">
        <v>4</v>
      </c>
      <c r="K13" s="13">
        <v>4</v>
      </c>
      <c r="L13" s="13"/>
      <c r="M13" s="13">
        <v>1</v>
      </c>
      <c r="N13" s="13">
        <v>1</v>
      </c>
      <c r="O13" s="13"/>
      <c r="P13" s="13">
        <v>1</v>
      </c>
      <c r="Q13" s="13">
        <v>1</v>
      </c>
      <c r="R13" s="13">
        <v>1</v>
      </c>
      <c r="S13" s="13"/>
      <c r="T13" s="13">
        <v>1</v>
      </c>
      <c r="U13" s="13">
        <v>1</v>
      </c>
      <c r="V13" s="13">
        <v>1</v>
      </c>
      <c r="W13" s="13">
        <v>4.5862069999999999</v>
      </c>
      <c r="X13" s="13">
        <v>4</v>
      </c>
      <c r="Y13" s="13">
        <v>2</v>
      </c>
      <c r="Z13" s="13">
        <v>23</v>
      </c>
      <c r="AA13" s="13">
        <v>2</v>
      </c>
      <c r="AB13" s="13">
        <v>2</v>
      </c>
      <c r="AC13" s="13">
        <v>2</v>
      </c>
      <c r="AD13" s="13">
        <v>1</v>
      </c>
      <c r="AE13">
        <v>1</v>
      </c>
      <c r="AF13">
        <v>1</v>
      </c>
    </row>
    <row r="14" spans="1:32" x14ac:dyDescent="0.25">
      <c r="A14" s="333">
        <v>10</v>
      </c>
      <c r="B14" s="13">
        <v>83</v>
      </c>
      <c r="C14" s="13">
        <v>66.7</v>
      </c>
      <c r="D14" s="13">
        <v>40</v>
      </c>
      <c r="E14" s="13">
        <v>168</v>
      </c>
      <c r="F14" s="13">
        <v>75</v>
      </c>
      <c r="G14" s="13">
        <v>26.573129000000002</v>
      </c>
      <c r="H14" s="13">
        <v>2.11</v>
      </c>
      <c r="I14" s="13">
        <v>2</v>
      </c>
      <c r="J14" s="13">
        <v>2</v>
      </c>
      <c r="K14" s="13">
        <v>3</v>
      </c>
      <c r="L14" s="13"/>
      <c r="M14" s="13">
        <v>1</v>
      </c>
      <c r="N14" s="13"/>
      <c r="O14" s="13">
        <v>1</v>
      </c>
      <c r="P14" s="13"/>
      <c r="Q14" s="13"/>
      <c r="R14" s="13">
        <v>1</v>
      </c>
      <c r="S14" s="13">
        <v>1</v>
      </c>
      <c r="T14" s="13"/>
      <c r="U14" s="13">
        <v>1</v>
      </c>
      <c r="V14" s="13">
        <v>1</v>
      </c>
      <c r="W14" s="13">
        <v>4.7241379999999999</v>
      </c>
      <c r="X14" s="13">
        <v>4</v>
      </c>
      <c r="Y14" s="13">
        <v>1</v>
      </c>
      <c r="Z14" s="13">
        <v>24</v>
      </c>
      <c r="AA14" s="13">
        <v>2</v>
      </c>
      <c r="AB14" s="13">
        <v>2</v>
      </c>
      <c r="AC14" s="13">
        <v>2</v>
      </c>
      <c r="AD14" s="13">
        <v>1</v>
      </c>
      <c r="AE14">
        <v>1</v>
      </c>
      <c r="AF14">
        <v>1</v>
      </c>
    </row>
    <row r="15" spans="1:32" x14ac:dyDescent="0.25">
      <c r="A15" s="333">
        <v>11</v>
      </c>
      <c r="B15" s="13">
        <v>87</v>
      </c>
      <c r="C15" s="13">
        <v>100</v>
      </c>
      <c r="D15" s="13">
        <v>59</v>
      </c>
      <c r="E15" s="13">
        <v>174</v>
      </c>
      <c r="F15" s="13">
        <v>78</v>
      </c>
      <c r="G15" s="13">
        <v>25.762981</v>
      </c>
      <c r="H15" s="13">
        <v>0.93</v>
      </c>
      <c r="I15" s="13">
        <v>1</v>
      </c>
      <c r="J15" s="13">
        <v>1</v>
      </c>
      <c r="K15" s="13">
        <v>3</v>
      </c>
      <c r="L15" s="13">
        <v>1</v>
      </c>
      <c r="M15" s="13">
        <v>1</v>
      </c>
      <c r="N15" s="13"/>
      <c r="O15" s="13"/>
      <c r="P15" s="13">
        <v>1</v>
      </c>
      <c r="Q15" s="13">
        <v>1</v>
      </c>
      <c r="R15" s="13"/>
      <c r="S15" s="13">
        <v>1</v>
      </c>
      <c r="T15" s="13">
        <v>1</v>
      </c>
      <c r="U15" s="13">
        <v>1</v>
      </c>
      <c r="V15" s="13">
        <v>1</v>
      </c>
      <c r="W15" s="13">
        <v>4.4137930000000001</v>
      </c>
      <c r="X15" s="13">
        <v>4</v>
      </c>
      <c r="Y15" s="13">
        <v>1</v>
      </c>
      <c r="Z15" s="13">
        <v>34</v>
      </c>
      <c r="AA15" s="13">
        <v>3</v>
      </c>
      <c r="AB15" s="13">
        <v>2</v>
      </c>
      <c r="AC15" s="13">
        <v>2</v>
      </c>
      <c r="AD15" s="13">
        <v>1</v>
      </c>
      <c r="AE15">
        <v>1</v>
      </c>
      <c r="AF15">
        <v>3</v>
      </c>
    </row>
    <row r="16" spans="1:32" x14ac:dyDescent="0.25">
      <c r="A16" s="333">
        <v>12</v>
      </c>
      <c r="B16" s="13">
        <v>72</v>
      </c>
      <c r="C16" s="13">
        <v>75</v>
      </c>
      <c r="D16" s="13">
        <v>66</v>
      </c>
      <c r="E16" s="13">
        <v>169</v>
      </c>
      <c r="F16" s="13">
        <v>59</v>
      </c>
      <c r="G16" s="13">
        <v>20.657540000000001</v>
      </c>
      <c r="H16" s="13">
        <v>0.46</v>
      </c>
      <c r="I16" s="13">
        <v>1</v>
      </c>
      <c r="J16" s="13">
        <v>1</v>
      </c>
      <c r="K16" s="13">
        <v>3</v>
      </c>
      <c r="L16" s="13"/>
      <c r="M16" s="13">
        <v>1</v>
      </c>
      <c r="N16" s="13"/>
      <c r="O16" s="13">
        <v>1</v>
      </c>
      <c r="P16" s="13">
        <v>1</v>
      </c>
      <c r="Q16" s="13">
        <v>1</v>
      </c>
      <c r="R16" s="13"/>
      <c r="S16" s="13"/>
      <c r="T16" s="13">
        <v>1</v>
      </c>
      <c r="U16" s="13"/>
      <c r="V16" s="13">
        <v>1</v>
      </c>
      <c r="W16" s="13">
        <v>4.6551720000000003</v>
      </c>
      <c r="X16" s="13">
        <v>4</v>
      </c>
      <c r="Y16" s="13">
        <v>2</v>
      </c>
      <c r="Z16" s="13">
        <v>23</v>
      </c>
      <c r="AA16" s="13">
        <v>2</v>
      </c>
      <c r="AB16" s="13">
        <v>2</v>
      </c>
      <c r="AC16" s="13">
        <v>5</v>
      </c>
      <c r="AD16" s="13">
        <v>2</v>
      </c>
      <c r="AE16">
        <v>1</v>
      </c>
      <c r="AF16">
        <v>2</v>
      </c>
    </row>
    <row r="17" spans="1:32" x14ac:dyDescent="0.25">
      <c r="A17" s="333">
        <v>13</v>
      </c>
      <c r="B17" s="13">
        <v>82</v>
      </c>
      <c r="C17" s="13">
        <v>83.3</v>
      </c>
      <c r="D17" s="13">
        <v>45</v>
      </c>
      <c r="E17" s="13">
        <v>165</v>
      </c>
      <c r="F17" s="13">
        <v>54</v>
      </c>
      <c r="G17" s="13">
        <v>19.834710999999999</v>
      </c>
      <c r="H17" s="13">
        <v>2.21</v>
      </c>
      <c r="I17" s="13">
        <v>2</v>
      </c>
      <c r="J17" s="13">
        <v>3</v>
      </c>
      <c r="K17" s="13">
        <v>5</v>
      </c>
      <c r="L17" s="13">
        <v>1</v>
      </c>
      <c r="M17" s="13">
        <v>1</v>
      </c>
      <c r="N17" s="13">
        <v>1</v>
      </c>
      <c r="O17" s="13">
        <v>1</v>
      </c>
      <c r="P17" s="13"/>
      <c r="Q17" s="13">
        <v>1</v>
      </c>
      <c r="R17" s="13">
        <v>1</v>
      </c>
      <c r="S17" s="13"/>
      <c r="T17" s="13">
        <v>1</v>
      </c>
      <c r="U17" s="13">
        <v>1</v>
      </c>
      <c r="V17" s="13">
        <v>1</v>
      </c>
      <c r="W17" s="13">
        <v>4.3103449999999999</v>
      </c>
      <c r="X17" s="13">
        <v>4</v>
      </c>
      <c r="Y17" s="13">
        <v>2</v>
      </c>
      <c r="Z17" s="13">
        <v>23</v>
      </c>
      <c r="AA17" s="13">
        <v>2</v>
      </c>
      <c r="AB17" s="13">
        <v>2</v>
      </c>
      <c r="AC17" s="13">
        <v>2</v>
      </c>
      <c r="AD17" s="13">
        <v>1</v>
      </c>
      <c r="AE17">
        <v>1</v>
      </c>
      <c r="AF17">
        <v>1</v>
      </c>
    </row>
    <row r="18" spans="1:32" x14ac:dyDescent="0.25">
      <c r="A18" s="333">
        <v>14</v>
      </c>
      <c r="B18" s="13">
        <v>95</v>
      </c>
      <c r="C18" s="13">
        <v>100</v>
      </c>
      <c r="D18" s="13">
        <v>57</v>
      </c>
      <c r="E18" s="13">
        <v>165</v>
      </c>
      <c r="F18" s="13">
        <v>70</v>
      </c>
      <c r="G18" s="13">
        <v>25.711662</v>
      </c>
      <c r="H18" s="13">
        <v>0.04</v>
      </c>
      <c r="I18" s="13">
        <v>1</v>
      </c>
      <c r="J18" s="13">
        <v>1</v>
      </c>
      <c r="K18" s="13">
        <v>4</v>
      </c>
      <c r="L18" s="13"/>
      <c r="M18" s="13">
        <v>1</v>
      </c>
      <c r="N18" s="13">
        <v>1</v>
      </c>
      <c r="O18" s="13">
        <v>1</v>
      </c>
      <c r="P18" s="13">
        <v>1</v>
      </c>
      <c r="Q18" s="13">
        <v>1</v>
      </c>
      <c r="R18" s="13"/>
      <c r="S18" s="13">
        <v>1</v>
      </c>
      <c r="T18" s="13">
        <v>1</v>
      </c>
      <c r="U18" s="13">
        <v>1</v>
      </c>
      <c r="V18" s="13">
        <v>1</v>
      </c>
      <c r="W18" s="13">
        <v>5</v>
      </c>
      <c r="X18" s="13">
        <v>4</v>
      </c>
      <c r="Y18" s="13">
        <v>2</v>
      </c>
      <c r="Z18" s="13">
        <v>23</v>
      </c>
      <c r="AA18" s="13">
        <v>2</v>
      </c>
      <c r="AB18" s="13">
        <v>2</v>
      </c>
      <c r="AC18" s="13">
        <v>2</v>
      </c>
      <c r="AD18" s="13">
        <v>1</v>
      </c>
      <c r="AE18">
        <v>1</v>
      </c>
      <c r="AF18">
        <v>1</v>
      </c>
    </row>
    <row r="19" spans="1:32" x14ac:dyDescent="0.25">
      <c r="A19" s="333">
        <v>15</v>
      </c>
      <c r="B19" s="13">
        <v>82</v>
      </c>
      <c r="C19" s="13">
        <v>100</v>
      </c>
      <c r="D19" s="13">
        <v>41</v>
      </c>
      <c r="E19" s="13">
        <v>154</v>
      </c>
      <c r="F19" s="13">
        <v>50</v>
      </c>
      <c r="G19" s="13">
        <v>21.082813000000002</v>
      </c>
      <c r="H19" s="13">
        <v>0</v>
      </c>
      <c r="I19" s="13">
        <v>1</v>
      </c>
      <c r="J19" s="13">
        <v>1</v>
      </c>
      <c r="K19" s="13">
        <v>4</v>
      </c>
      <c r="L19" s="13"/>
      <c r="M19" s="13"/>
      <c r="N19" s="13"/>
      <c r="O19" s="13">
        <v>1</v>
      </c>
      <c r="P19" s="13">
        <v>1</v>
      </c>
      <c r="Q19" s="13">
        <v>1</v>
      </c>
      <c r="R19" s="13">
        <v>1</v>
      </c>
      <c r="S19" s="13"/>
      <c r="T19" s="13">
        <v>1</v>
      </c>
      <c r="U19" s="13">
        <v>1</v>
      </c>
      <c r="V19" s="13">
        <v>1</v>
      </c>
      <c r="W19" s="13">
        <v>4.0344829999999998</v>
      </c>
      <c r="X19" s="13">
        <v>4</v>
      </c>
      <c r="Y19" s="13">
        <v>2</v>
      </c>
      <c r="Z19" s="13">
        <v>22</v>
      </c>
      <c r="AA19" s="13">
        <v>1</v>
      </c>
      <c r="AB19" s="13">
        <v>2</v>
      </c>
      <c r="AC19" s="13">
        <v>2</v>
      </c>
      <c r="AD19" s="13">
        <v>1</v>
      </c>
      <c r="AE19">
        <v>1</v>
      </c>
      <c r="AF19">
        <v>1</v>
      </c>
    </row>
    <row r="20" spans="1:32" x14ac:dyDescent="0.25">
      <c r="A20" s="333">
        <v>16</v>
      </c>
      <c r="B20" s="13">
        <v>87</v>
      </c>
      <c r="C20" s="13">
        <v>100</v>
      </c>
      <c r="D20" s="13">
        <v>66</v>
      </c>
      <c r="E20" s="13">
        <v>167</v>
      </c>
      <c r="F20" s="13">
        <v>72</v>
      </c>
      <c r="G20" s="13">
        <v>25.81663</v>
      </c>
      <c r="H20" s="13">
        <v>0.28999999999999998</v>
      </c>
      <c r="I20" s="13">
        <v>1</v>
      </c>
      <c r="J20" s="13">
        <v>1</v>
      </c>
      <c r="K20" s="13">
        <v>2</v>
      </c>
      <c r="L20" s="13"/>
      <c r="M20" s="13">
        <v>1</v>
      </c>
      <c r="N20" s="13">
        <v>1</v>
      </c>
      <c r="O20" s="13">
        <v>1</v>
      </c>
      <c r="P20" s="13">
        <v>1</v>
      </c>
      <c r="Q20" s="13"/>
      <c r="R20" s="13">
        <v>1</v>
      </c>
      <c r="S20" s="13">
        <v>1</v>
      </c>
      <c r="T20" s="13">
        <v>1</v>
      </c>
      <c r="U20" s="13">
        <v>1</v>
      </c>
      <c r="V20" s="13">
        <v>1</v>
      </c>
      <c r="W20" s="13">
        <v>5.3448279999999997</v>
      </c>
      <c r="X20" s="13">
        <v>5</v>
      </c>
      <c r="Y20" s="13">
        <v>2</v>
      </c>
      <c r="Z20" s="13">
        <v>41</v>
      </c>
      <c r="AA20" s="13">
        <v>4</v>
      </c>
      <c r="AB20" s="13">
        <v>3</v>
      </c>
      <c r="AC20" s="13">
        <v>5</v>
      </c>
      <c r="AD20" s="13">
        <v>2</v>
      </c>
      <c r="AE20">
        <v>2</v>
      </c>
      <c r="AF20">
        <v>4</v>
      </c>
    </row>
    <row r="21" spans="1:32" x14ac:dyDescent="0.25">
      <c r="A21" s="333">
        <v>17</v>
      </c>
      <c r="B21" s="13">
        <v>86</v>
      </c>
      <c r="C21" s="13">
        <v>91.7</v>
      </c>
      <c r="D21" s="13">
        <v>57</v>
      </c>
      <c r="E21" s="13">
        <v>184</v>
      </c>
      <c r="F21" s="13">
        <v>87</v>
      </c>
      <c r="G21" s="13">
        <v>25.69707</v>
      </c>
      <c r="H21" s="13">
        <v>0.14000000000000001</v>
      </c>
      <c r="I21" s="13">
        <v>1</v>
      </c>
      <c r="J21" s="13">
        <v>1</v>
      </c>
      <c r="K21" s="13">
        <v>4</v>
      </c>
      <c r="L21" s="13">
        <v>1</v>
      </c>
      <c r="M21" s="13">
        <v>1</v>
      </c>
      <c r="N21" s="13">
        <v>1</v>
      </c>
      <c r="O21" s="13">
        <v>1</v>
      </c>
      <c r="P21" s="13">
        <v>1</v>
      </c>
      <c r="Q21" s="13">
        <v>1</v>
      </c>
      <c r="R21" s="13">
        <v>1</v>
      </c>
      <c r="S21" s="13"/>
      <c r="T21" s="13"/>
      <c r="U21" s="13">
        <v>1</v>
      </c>
      <c r="V21" s="13">
        <v>1</v>
      </c>
      <c r="W21" s="13">
        <v>4.8275860000000002</v>
      </c>
      <c r="X21" s="13">
        <v>4</v>
      </c>
      <c r="Y21" s="13">
        <v>1</v>
      </c>
      <c r="Z21" s="13">
        <v>23</v>
      </c>
      <c r="AA21" s="13">
        <v>2</v>
      </c>
      <c r="AB21" s="13">
        <v>2</v>
      </c>
      <c r="AC21" s="13">
        <v>2</v>
      </c>
      <c r="AD21" s="13">
        <v>1</v>
      </c>
      <c r="AE21">
        <v>1</v>
      </c>
      <c r="AF21">
        <v>1</v>
      </c>
    </row>
    <row r="22" spans="1:32" x14ac:dyDescent="0.25">
      <c r="A22" s="333">
        <v>18</v>
      </c>
      <c r="B22" s="13">
        <v>86</v>
      </c>
      <c r="C22" s="13">
        <v>75</v>
      </c>
      <c r="D22" s="13">
        <v>128</v>
      </c>
      <c r="E22" s="13">
        <v>160</v>
      </c>
      <c r="F22" s="13">
        <v>58</v>
      </c>
      <c r="G22" s="13">
        <v>22.65625</v>
      </c>
      <c r="H22" s="13">
        <v>1</v>
      </c>
      <c r="I22" s="13">
        <v>1</v>
      </c>
      <c r="J22" s="13">
        <v>1</v>
      </c>
      <c r="K22" s="13">
        <v>5</v>
      </c>
      <c r="L22" s="13">
        <v>1</v>
      </c>
      <c r="M22" s="13">
        <v>1</v>
      </c>
      <c r="N22" s="13"/>
      <c r="O22" s="13">
        <v>1</v>
      </c>
      <c r="P22" s="13">
        <v>1</v>
      </c>
      <c r="Q22" s="13">
        <v>1</v>
      </c>
      <c r="R22" s="13">
        <v>1</v>
      </c>
      <c r="S22" s="13"/>
      <c r="T22" s="13">
        <v>1</v>
      </c>
      <c r="U22" s="13">
        <v>1</v>
      </c>
      <c r="V22" s="13">
        <v>1</v>
      </c>
      <c r="W22" s="13">
        <v>4.5172410000000003</v>
      </c>
      <c r="X22" s="13">
        <v>4</v>
      </c>
      <c r="Y22" s="13">
        <v>2</v>
      </c>
      <c r="Z22" s="13">
        <v>23</v>
      </c>
      <c r="AA22" s="13">
        <v>2</v>
      </c>
      <c r="AB22" s="13">
        <v>2</v>
      </c>
      <c r="AC22" s="13">
        <v>5</v>
      </c>
      <c r="AD22" s="13">
        <v>2</v>
      </c>
      <c r="AE22">
        <v>1</v>
      </c>
      <c r="AF22">
        <v>1</v>
      </c>
    </row>
    <row r="23" spans="1:32" x14ac:dyDescent="0.25">
      <c r="A23" s="333">
        <v>19</v>
      </c>
      <c r="B23" s="13">
        <v>78</v>
      </c>
      <c r="C23" s="13">
        <v>58.3</v>
      </c>
      <c r="D23" s="13">
        <v>51</v>
      </c>
      <c r="E23" s="13">
        <v>173</v>
      </c>
      <c r="F23" s="13">
        <v>69</v>
      </c>
      <c r="G23" s="13">
        <v>23.054562000000001</v>
      </c>
      <c r="H23" s="13">
        <v>1</v>
      </c>
      <c r="I23" s="13">
        <v>1</v>
      </c>
      <c r="J23" s="13">
        <v>1</v>
      </c>
      <c r="K23" s="13">
        <v>4</v>
      </c>
      <c r="L23" s="13">
        <v>1</v>
      </c>
      <c r="M23" s="13"/>
      <c r="N23" s="13">
        <v>1</v>
      </c>
      <c r="O23" s="13">
        <v>1</v>
      </c>
      <c r="P23" s="13">
        <v>1</v>
      </c>
      <c r="Q23" s="13">
        <v>1</v>
      </c>
      <c r="R23" s="13">
        <v>1</v>
      </c>
      <c r="S23" s="13"/>
      <c r="T23" s="13">
        <v>1</v>
      </c>
      <c r="U23" s="13">
        <v>1</v>
      </c>
      <c r="V23" s="13">
        <v>1</v>
      </c>
      <c r="W23" s="13">
        <v>4.5172410000000003</v>
      </c>
      <c r="X23" s="13">
        <v>4</v>
      </c>
      <c r="Y23" s="13">
        <v>2</v>
      </c>
      <c r="Z23" s="13">
        <v>23</v>
      </c>
      <c r="AA23" s="13">
        <v>2</v>
      </c>
      <c r="AB23" s="13">
        <v>2</v>
      </c>
      <c r="AC23" s="13">
        <v>2</v>
      </c>
      <c r="AD23" s="13">
        <v>1</v>
      </c>
      <c r="AE23">
        <v>1</v>
      </c>
      <c r="AF23">
        <v>1</v>
      </c>
    </row>
    <row r="24" spans="1:32" x14ac:dyDescent="0.25">
      <c r="A24" s="333">
        <v>20</v>
      </c>
      <c r="B24" s="13">
        <v>87</v>
      </c>
      <c r="C24" s="13">
        <v>66.7</v>
      </c>
      <c r="D24" s="13">
        <v>130</v>
      </c>
      <c r="E24" s="13">
        <v>178</v>
      </c>
      <c r="F24" s="13">
        <v>70</v>
      </c>
      <c r="G24" s="13">
        <v>22.093170000000001</v>
      </c>
      <c r="H24" s="13">
        <v>0.14000000000000001</v>
      </c>
      <c r="I24" s="13">
        <v>1</v>
      </c>
      <c r="J24" s="13">
        <v>1</v>
      </c>
      <c r="K24" s="13">
        <v>3</v>
      </c>
      <c r="L24" s="13">
        <v>1</v>
      </c>
      <c r="M24" s="13">
        <v>1</v>
      </c>
      <c r="N24" s="13">
        <v>1</v>
      </c>
      <c r="O24" s="13">
        <v>1</v>
      </c>
      <c r="P24" s="13"/>
      <c r="Q24" s="13">
        <v>1</v>
      </c>
      <c r="R24" s="13">
        <v>1</v>
      </c>
      <c r="S24" s="13"/>
      <c r="T24" s="13">
        <v>1</v>
      </c>
      <c r="U24" s="13">
        <v>1</v>
      </c>
      <c r="V24" s="13">
        <v>1</v>
      </c>
      <c r="W24" s="13">
        <v>4.5862069999999999</v>
      </c>
      <c r="X24" s="13">
        <v>4</v>
      </c>
      <c r="Y24" s="13">
        <v>2</v>
      </c>
      <c r="Z24" s="13">
        <v>23</v>
      </c>
      <c r="AA24" s="13">
        <v>2</v>
      </c>
      <c r="AB24" s="13">
        <v>2</v>
      </c>
      <c r="AC24" s="13">
        <v>2</v>
      </c>
      <c r="AD24" s="13">
        <v>1</v>
      </c>
      <c r="AE24">
        <v>1</v>
      </c>
      <c r="AF24">
        <v>1</v>
      </c>
    </row>
    <row r="25" spans="1:32" x14ac:dyDescent="0.25">
      <c r="A25" s="333">
        <v>21</v>
      </c>
      <c r="B25" s="13">
        <v>74</v>
      </c>
      <c r="C25" s="13">
        <v>58.3</v>
      </c>
      <c r="D25" s="13">
        <v>56</v>
      </c>
      <c r="E25" s="13">
        <v>160</v>
      </c>
      <c r="F25" s="13">
        <v>53</v>
      </c>
      <c r="G25" s="13">
        <v>20.703125</v>
      </c>
      <c r="H25" s="13">
        <v>0.43</v>
      </c>
      <c r="I25" s="13">
        <v>1</v>
      </c>
      <c r="J25" s="13">
        <v>1</v>
      </c>
      <c r="K25" s="13">
        <v>4</v>
      </c>
      <c r="L25" s="13"/>
      <c r="M25" s="13">
        <v>1</v>
      </c>
      <c r="N25" s="13">
        <v>1</v>
      </c>
      <c r="O25" s="13">
        <v>1</v>
      </c>
      <c r="P25" s="13">
        <v>1</v>
      </c>
      <c r="Q25" s="13">
        <v>1</v>
      </c>
      <c r="R25" s="13">
        <v>1</v>
      </c>
      <c r="S25" s="13">
        <v>1</v>
      </c>
      <c r="T25" s="13">
        <v>1</v>
      </c>
      <c r="U25" s="13"/>
      <c r="V25" s="13">
        <v>1</v>
      </c>
      <c r="W25" s="13">
        <v>4.2068969999999997</v>
      </c>
      <c r="X25" s="13">
        <v>4</v>
      </c>
      <c r="Y25" s="13">
        <v>2</v>
      </c>
      <c r="Z25" s="13">
        <v>23</v>
      </c>
      <c r="AA25" s="13">
        <v>2</v>
      </c>
      <c r="AB25" s="13">
        <v>2</v>
      </c>
      <c r="AC25" s="13">
        <v>2</v>
      </c>
      <c r="AD25" s="13">
        <v>1</v>
      </c>
      <c r="AE25">
        <v>1</v>
      </c>
      <c r="AF25">
        <v>1</v>
      </c>
    </row>
    <row r="26" spans="1:32" x14ac:dyDescent="0.25">
      <c r="A26" s="333">
        <v>22</v>
      </c>
      <c r="B26" s="13">
        <v>86</v>
      </c>
      <c r="C26" s="13">
        <v>75</v>
      </c>
      <c r="D26" s="13">
        <v>81</v>
      </c>
      <c r="E26" s="13">
        <v>172</v>
      </c>
      <c r="F26" s="13">
        <v>52</v>
      </c>
      <c r="G26" s="13">
        <v>17.577069000000002</v>
      </c>
      <c r="H26" s="13">
        <v>7.0000000000000007E-2</v>
      </c>
      <c r="I26" s="13">
        <v>1</v>
      </c>
      <c r="J26" s="13">
        <v>1</v>
      </c>
      <c r="K26" s="13">
        <v>4</v>
      </c>
      <c r="L26" s="13">
        <v>1</v>
      </c>
      <c r="M26" s="13">
        <v>1</v>
      </c>
      <c r="N26" s="13">
        <v>1</v>
      </c>
      <c r="O26" s="13">
        <v>1</v>
      </c>
      <c r="P26" s="13">
        <v>1</v>
      </c>
      <c r="Q26" s="13"/>
      <c r="R26" s="13"/>
      <c r="S26" s="13">
        <v>1</v>
      </c>
      <c r="T26" s="13"/>
      <c r="U26" s="13">
        <v>1</v>
      </c>
      <c r="V26" s="13"/>
      <c r="W26" s="13">
        <v>5.0689659999999996</v>
      </c>
      <c r="X26" s="13">
        <v>5</v>
      </c>
      <c r="Y26" s="13">
        <v>2</v>
      </c>
      <c r="Z26" s="13">
        <v>31</v>
      </c>
      <c r="AA26" s="13">
        <v>3</v>
      </c>
      <c r="AB26" s="13">
        <v>2</v>
      </c>
      <c r="AC26" s="13">
        <v>2</v>
      </c>
      <c r="AD26" s="13">
        <v>1</v>
      </c>
      <c r="AE26">
        <v>1</v>
      </c>
      <c r="AF26">
        <v>2</v>
      </c>
    </row>
    <row r="27" spans="1:32" x14ac:dyDescent="0.25">
      <c r="A27" s="333">
        <v>23</v>
      </c>
      <c r="B27" s="13">
        <v>77</v>
      </c>
      <c r="C27" s="13">
        <v>75</v>
      </c>
      <c r="D27" s="13">
        <v>87</v>
      </c>
      <c r="E27" s="13">
        <v>172</v>
      </c>
      <c r="F27" s="13">
        <v>52</v>
      </c>
      <c r="G27" s="13">
        <v>17.577069000000002</v>
      </c>
      <c r="H27" s="13">
        <v>0.14000000000000001</v>
      </c>
      <c r="I27" s="13">
        <v>1</v>
      </c>
      <c r="J27" s="13">
        <v>1</v>
      </c>
      <c r="K27" s="13">
        <v>4</v>
      </c>
      <c r="L27" s="13">
        <v>1</v>
      </c>
      <c r="M27" s="13">
        <v>1</v>
      </c>
      <c r="N27" s="13">
        <v>1</v>
      </c>
      <c r="O27" s="13">
        <v>1</v>
      </c>
      <c r="P27" s="13">
        <v>1</v>
      </c>
      <c r="Q27" s="13"/>
      <c r="R27" s="13"/>
      <c r="S27" s="13">
        <v>1</v>
      </c>
      <c r="T27" s="13"/>
      <c r="U27" s="13">
        <v>1</v>
      </c>
      <c r="V27" s="13">
        <v>1</v>
      </c>
      <c r="W27" s="13">
        <v>4.6206899999999997</v>
      </c>
      <c r="X27" s="13">
        <v>4</v>
      </c>
      <c r="Y27" s="13">
        <v>2</v>
      </c>
      <c r="Z27" s="13">
        <v>31</v>
      </c>
      <c r="AA27" s="13">
        <v>3</v>
      </c>
      <c r="AB27" s="13">
        <v>2</v>
      </c>
      <c r="AC27" s="13">
        <v>2</v>
      </c>
      <c r="AD27" s="13">
        <v>1</v>
      </c>
      <c r="AE27">
        <v>1</v>
      </c>
      <c r="AF27">
        <v>2</v>
      </c>
    </row>
    <row r="28" spans="1:32" x14ac:dyDescent="0.25">
      <c r="A28" s="333">
        <v>24</v>
      </c>
      <c r="B28" s="13">
        <v>83</v>
      </c>
      <c r="C28" s="13">
        <v>100</v>
      </c>
      <c r="D28" s="13">
        <v>48</v>
      </c>
      <c r="E28" s="13">
        <v>190</v>
      </c>
      <c r="F28" s="13">
        <v>94</v>
      </c>
      <c r="G28" s="13">
        <v>26.038781</v>
      </c>
      <c r="H28" s="13">
        <v>2.79</v>
      </c>
      <c r="I28" s="13">
        <v>2</v>
      </c>
      <c r="J28" s="13">
        <v>5</v>
      </c>
      <c r="K28" s="13">
        <v>4</v>
      </c>
      <c r="L28" s="13">
        <v>1</v>
      </c>
      <c r="M28" s="13">
        <v>1</v>
      </c>
      <c r="N28" s="13"/>
      <c r="O28" s="13"/>
      <c r="P28" s="13"/>
      <c r="Q28" s="13">
        <v>1</v>
      </c>
      <c r="R28" s="13">
        <v>1</v>
      </c>
      <c r="S28" s="13"/>
      <c r="T28" s="13">
        <v>1</v>
      </c>
      <c r="U28" s="13"/>
      <c r="V28" s="13">
        <v>1</v>
      </c>
      <c r="W28" s="13">
        <v>4.4827589999999997</v>
      </c>
      <c r="X28" s="13">
        <v>4</v>
      </c>
      <c r="Y28" s="13">
        <v>1</v>
      </c>
      <c r="Z28" s="13">
        <v>24</v>
      </c>
      <c r="AA28" s="13">
        <v>2</v>
      </c>
      <c r="AB28" s="13">
        <v>2</v>
      </c>
      <c r="AC28" s="13">
        <v>2</v>
      </c>
      <c r="AD28" s="13">
        <v>1</v>
      </c>
      <c r="AE28">
        <v>1</v>
      </c>
      <c r="AF28">
        <v>1</v>
      </c>
    </row>
    <row r="29" spans="1:32" x14ac:dyDescent="0.25">
      <c r="A29" s="333">
        <v>25</v>
      </c>
      <c r="B29" s="13">
        <v>87</v>
      </c>
      <c r="C29" s="13">
        <v>83.3</v>
      </c>
      <c r="D29" s="13">
        <v>112</v>
      </c>
      <c r="E29" s="13">
        <v>175</v>
      </c>
      <c r="F29" s="13">
        <v>50</v>
      </c>
      <c r="G29" s="13">
        <v>16.326530999999999</v>
      </c>
      <c r="H29" s="13">
        <v>0.04</v>
      </c>
      <c r="I29" s="13">
        <v>1</v>
      </c>
      <c r="J29" s="13">
        <v>1</v>
      </c>
      <c r="K29" s="13">
        <v>4</v>
      </c>
      <c r="L29" s="13">
        <v>1</v>
      </c>
      <c r="M29" s="13">
        <v>1</v>
      </c>
      <c r="N29" s="13"/>
      <c r="O29" s="13">
        <v>1</v>
      </c>
      <c r="P29" s="13">
        <v>1</v>
      </c>
      <c r="Q29" s="13">
        <v>1</v>
      </c>
      <c r="R29" s="13">
        <v>1</v>
      </c>
      <c r="S29" s="13">
        <v>1</v>
      </c>
      <c r="T29" s="13">
        <v>1</v>
      </c>
      <c r="U29" s="13">
        <v>1</v>
      </c>
      <c r="V29" s="13">
        <v>1</v>
      </c>
      <c r="W29" s="13">
        <v>4.9655170000000002</v>
      </c>
      <c r="X29" s="13">
        <v>4</v>
      </c>
      <c r="Y29" s="13">
        <v>2</v>
      </c>
      <c r="Z29" s="13">
        <v>23</v>
      </c>
      <c r="AA29" s="13">
        <v>2</v>
      </c>
      <c r="AB29" s="13">
        <v>2</v>
      </c>
      <c r="AC29" s="13">
        <v>2</v>
      </c>
      <c r="AD29" s="13">
        <v>1</v>
      </c>
      <c r="AE29">
        <v>1</v>
      </c>
      <c r="AF29">
        <v>1</v>
      </c>
    </row>
    <row r="30" spans="1:32" x14ac:dyDescent="0.25">
      <c r="A30" s="333">
        <v>26</v>
      </c>
      <c r="B30" s="13">
        <v>92</v>
      </c>
      <c r="C30" s="13">
        <v>83.3</v>
      </c>
      <c r="D30" s="13">
        <v>57</v>
      </c>
      <c r="E30" s="13">
        <v>186</v>
      </c>
      <c r="F30" s="13">
        <v>75</v>
      </c>
      <c r="G30" s="13">
        <v>21.678806999999999</v>
      </c>
      <c r="H30" s="13">
        <v>0.64</v>
      </c>
      <c r="I30" s="13">
        <v>1</v>
      </c>
      <c r="J30" s="13">
        <v>1</v>
      </c>
      <c r="K30" s="13">
        <v>4</v>
      </c>
      <c r="L30" s="13">
        <v>1</v>
      </c>
      <c r="M30" s="13">
        <v>1</v>
      </c>
      <c r="N30" s="13"/>
      <c r="O30" s="13">
        <v>1</v>
      </c>
      <c r="P30" s="13">
        <v>1</v>
      </c>
      <c r="Q30" s="13">
        <v>1</v>
      </c>
      <c r="R30" s="13">
        <v>1</v>
      </c>
      <c r="S30" s="13">
        <v>1</v>
      </c>
      <c r="T30" s="13"/>
      <c r="U30" s="13">
        <v>1</v>
      </c>
      <c r="V30" s="13">
        <v>1</v>
      </c>
      <c r="W30" s="13">
        <v>5.6551720000000003</v>
      </c>
      <c r="X30" s="13">
        <v>5</v>
      </c>
      <c r="Y30" s="13">
        <v>1</v>
      </c>
      <c r="Z30" s="13">
        <v>23</v>
      </c>
      <c r="AA30" s="13">
        <v>2</v>
      </c>
      <c r="AB30" s="13">
        <v>2</v>
      </c>
      <c r="AC30" s="13">
        <v>2</v>
      </c>
      <c r="AD30" s="13">
        <v>1</v>
      </c>
      <c r="AE30">
        <v>1</v>
      </c>
      <c r="AF30">
        <v>1</v>
      </c>
    </row>
    <row r="31" spans="1:32" x14ac:dyDescent="0.25">
      <c r="A31" s="333">
        <v>27</v>
      </c>
      <c r="B31" s="13">
        <v>86</v>
      </c>
      <c r="C31" s="13">
        <v>41.7</v>
      </c>
      <c r="D31" s="13">
        <v>20</v>
      </c>
      <c r="E31" s="13">
        <v>169</v>
      </c>
      <c r="F31" s="13">
        <v>65</v>
      </c>
      <c r="G31" s="13">
        <v>22.758306999999999</v>
      </c>
      <c r="H31" s="13">
        <v>7.0000000000000007E-2</v>
      </c>
      <c r="I31" s="13">
        <v>2</v>
      </c>
      <c r="J31" s="13">
        <v>4</v>
      </c>
      <c r="K31" s="13">
        <v>3</v>
      </c>
      <c r="L31" s="13">
        <v>1</v>
      </c>
      <c r="M31" s="13">
        <v>1</v>
      </c>
      <c r="N31" s="13"/>
      <c r="O31" s="13">
        <v>1</v>
      </c>
      <c r="P31" s="13">
        <v>1</v>
      </c>
      <c r="Q31" s="13">
        <v>1</v>
      </c>
      <c r="R31" s="13">
        <v>1</v>
      </c>
      <c r="S31" s="13">
        <v>1</v>
      </c>
      <c r="T31" s="13"/>
      <c r="U31" s="13">
        <v>1</v>
      </c>
      <c r="V31" s="13">
        <v>1</v>
      </c>
      <c r="W31" s="13">
        <v>4.7931030000000003</v>
      </c>
      <c r="X31" s="13">
        <v>4</v>
      </c>
      <c r="Y31" s="13">
        <v>2</v>
      </c>
      <c r="Z31" s="13">
        <v>22</v>
      </c>
      <c r="AA31" s="13">
        <v>1</v>
      </c>
      <c r="AB31" s="13">
        <v>1</v>
      </c>
      <c r="AC31" s="13">
        <v>1</v>
      </c>
      <c r="AD31" s="13">
        <v>1</v>
      </c>
      <c r="AE31">
        <v>1</v>
      </c>
      <c r="AF31">
        <v>1</v>
      </c>
    </row>
    <row r="32" spans="1:32" x14ac:dyDescent="0.25">
      <c r="A32" s="333">
        <v>28</v>
      </c>
      <c r="B32" s="13">
        <v>82</v>
      </c>
      <c r="C32" s="13">
        <v>100</v>
      </c>
      <c r="D32" s="13">
        <v>120</v>
      </c>
      <c r="E32" s="13">
        <v>165</v>
      </c>
      <c r="F32" s="13">
        <v>70</v>
      </c>
      <c r="G32" s="13">
        <v>25.711662</v>
      </c>
      <c r="H32" s="13">
        <v>7.0000000000000007E-2</v>
      </c>
      <c r="I32" s="13">
        <v>1</v>
      </c>
      <c r="J32" s="13">
        <v>1</v>
      </c>
      <c r="K32" s="13">
        <v>4</v>
      </c>
      <c r="L32" s="13"/>
      <c r="M32" s="13">
        <v>1</v>
      </c>
      <c r="N32" s="13">
        <v>1</v>
      </c>
      <c r="O32" s="13">
        <v>1</v>
      </c>
      <c r="P32" s="13">
        <v>1</v>
      </c>
      <c r="Q32" s="13">
        <v>1</v>
      </c>
      <c r="R32" s="13">
        <v>1</v>
      </c>
      <c r="S32" s="13">
        <v>1</v>
      </c>
      <c r="T32" s="13">
        <v>1</v>
      </c>
      <c r="U32" s="13">
        <v>1</v>
      </c>
      <c r="V32" s="13">
        <v>1</v>
      </c>
      <c r="W32" s="13">
        <v>4.862069</v>
      </c>
      <c r="X32" s="13">
        <v>4</v>
      </c>
      <c r="Y32" s="13">
        <v>2</v>
      </c>
      <c r="Z32" s="13">
        <v>22</v>
      </c>
      <c r="AA32" s="13">
        <v>1</v>
      </c>
      <c r="AB32" s="13">
        <v>2</v>
      </c>
      <c r="AC32" s="13">
        <v>2</v>
      </c>
      <c r="AD32" s="13">
        <v>1</v>
      </c>
      <c r="AE32">
        <v>1</v>
      </c>
      <c r="AF32">
        <v>1</v>
      </c>
    </row>
    <row r="33" spans="1:32" x14ac:dyDescent="0.25">
      <c r="A33" s="333">
        <v>29</v>
      </c>
      <c r="B33" s="13">
        <v>86</v>
      </c>
      <c r="C33" s="13">
        <v>41.7</v>
      </c>
      <c r="D33" s="13">
        <v>84</v>
      </c>
      <c r="E33" s="13">
        <v>165.5</v>
      </c>
      <c r="F33" s="13">
        <v>56</v>
      </c>
      <c r="G33" s="13">
        <v>20.445231</v>
      </c>
      <c r="H33" s="13">
        <v>0.36</v>
      </c>
      <c r="I33" s="13">
        <v>2</v>
      </c>
      <c r="J33" s="13">
        <v>3</v>
      </c>
      <c r="K33" s="13">
        <v>4</v>
      </c>
      <c r="L33" s="13">
        <v>1</v>
      </c>
      <c r="M33" s="13">
        <v>1</v>
      </c>
      <c r="N33" s="13">
        <v>1</v>
      </c>
      <c r="O33" s="13"/>
      <c r="P33" s="13"/>
      <c r="Q33" s="13"/>
      <c r="R33" s="13"/>
      <c r="S33" s="13"/>
      <c r="T33" s="13">
        <v>1</v>
      </c>
      <c r="U33" s="13">
        <v>1</v>
      </c>
      <c r="V33" s="13">
        <v>1</v>
      </c>
      <c r="W33" s="13">
        <v>4.7241379999999999</v>
      </c>
      <c r="X33" s="13">
        <v>4</v>
      </c>
      <c r="Y33" s="13">
        <v>2</v>
      </c>
      <c r="Z33" s="13">
        <v>21</v>
      </c>
      <c r="AA33" s="13">
        <v>1</v>
      </c>
      <c r="AB33" s="13">
        <v>1</v>
      </c>
      <c r="AC33" s="13">
        <v>1</v>
      </c>
      <c r="AD33" s="13">
        <v>1</v>
      </c>
      <c r="AE33">
        <v>2</v>
      </c>
      <c r="AF33">
        <v>1</v>
      </c>
    </row>
    <row r="34" spans="1:32" x14ac:dyDescent="0.25">
      <c r="A34" s="333">
        <v>30</v>
      </c>
      <c r="B34" s="13">
        <v>77</v>
      </c>
      <c r="C34" s="13">
        <v>66.7</v>
      </c>
      <c r="D34" s="13">
        <v>71</v>
      </c>
      <c r="E34" s="13">
        <v>165</v>
      </c>
      <c r="F34" s="13">
        <v>60</v>
      </c>
      <c r="G34" s="13">
        <v>22.038567</v>
      </c>
      <c r="H34" s="13">
        <v>0</v>
      </c>
      <c r="I34" s="13">
        <v>1</v>
      </c>
      <c r="J34" s="13">
        <v>1</v>
      </c>
      <c r="K34" s="13">
        <v>2</v>
      </c>
      <c r="L34" s="13"/>
      <c r="M34" s="13">
        <v>1</v>
      </c>
      <c r="N34" s="13">
        <v>1</v>
      </c>
      <c r="O34" s="13">
        <v>1</v>
      </c>
      <c r="P34" s="13">
        <v>1</v>
      </c>
      <c r="Q34" s="13">
        <v>1</v>
      </c>
      <c r="R34" s="13">
        <v>1</v>
      </c>
      <c r="S34" s="13"/>
      <c r="T34" s="13">
        <v>1</v>
      </c>
      <c r="U34" s="13">
        <v>1</v>
      </c>
      <c r="V34" s="13"/>
      <c r="W34" s="13">
        <v>5.137931</v>
      </c>
      <c r="X34" s="13">
        <v>5</v>
      </c>
      <c r="Y34" s="13">
        <v>2</v>
      </c>
      <c r="Z34" s="13">
        <v>23</v>
      </c>
      <c r="AA34" s="13">
        <v>2</v>
      </c>
      <c r="AB34" s="13">
        <v>1</v>
      </c>
      <c r="AC34" s="13">
        <v>1</v>
      </c>
      <c r="AD34" s="13">
        <v>1</v>
      </c>
      <c r="AE34">
        <v>1</v>
      </c>
      <c r="AF34">
        <v>4</v>
      </c>
    </row>
    <row r="35" spans="1:32" x14ac:dyDescent="0.25">
      <c r="A35" s="333">
        <v>31</v>
      </c>
      <c r="B35" s="13">
        <v>96</v>
      </c>
      <c r="C35" s="13">
        <v>100</v>
      </c>
      <c r="D35" s="13">
        <v>87</v>
      </c>
      <c r="E35" s="13">
        <v>181</v>
      </c>
      <c r="F35" s="13">
        <v>70</v>
      </c>
      <c r="G35" s="13">
        <v>21.366869000000001</v>
      </c>
      <c r="H35" s="13">
        <v>0.14000000000000001</v>
      </c>
      <c r="I35" s="13">
        <v>1</v>
      </c>
      <c r="J35" s="13">
        <v>1</v>
      </c>
      <c r="K35" s="13">
        <v>4</v>
      </c>
      <c r="L35" s="13"/>
      <c r="M35" s="13">
        <v>1</v>
      </c>
      <c r="N35" s="13">
        <v>1</v>
      </c>
      <c r="O35" s="13">
        <v>1</v>
      </c>
      <c r="P35" s="13"/>
      <c r="Q35" s="13">
        <v>1</v>
      </c>
      <c r="R35" s="13">
        <v>1</v>
      </c>
      <c r="S35" s="13"/>
      <c r="T35" s="13">
        <v>1</v>
      </c>
      <c r="U35" s="13">
        <v>1</v>
      </c>
      <c r="V35" s="13">
        <v>1</v>
      </c>
      <c r="W35" s="13">
        <v>4.8965519999999998</v>
      </c>
      <c r="X35" s="13">
        <v>4</v>
      </c>
      <c r="Y35" s="13">
        <v>2</v>
      </c>
      <c r="Z35" s="13">
        <v>21</v>
      </c>
      <c r="AA35" s="13">
        <v>1</v>
      </c>
      <c r="AB35" s="13">
        <v>1</v>
      </c>
      <c r="AC35" s="13">
        <v>1</v>
      </c>
      <c r="AD35" s="13">
        <v>1</v>
      </c>
      <c r="AE35">
        <v>1</v>
      </c>
      <c r="AF35">
        <v>1</v>
      </c>
    </row>
    <row r="36" spans="1:32" x14ac:dyDescent="0.25">
      <c r="A36" s="333">
        <v>32</v>
      </c>
      <c r="B36" s="13">
        <v>91</v>
      </c>
      <c r="C36" s="13">
        <v>100</v>
      </c>
      <c r="D36" s="13">
        <v>57</v>
      </c>
      <c r="E36" s="13">
        <v>180</v>
      </c>
      <c r="F36" s="13">
        <v>70</v>
      </c>
      <c r="G36" s="13">
        <v>21.604938000000001</v>
      </c>
      <c r="H36" s="13">
        <v>0.14000000000000001</v>
      </c>
      <c r="I36" s="13">
        <v>1</v>
      </c>
      <c r="J36" s="13">
        <v>1</v>
      </c>
      <c r="K36" s="13">
        <v>4</v>
      </c>
      <c r="L36" s="13">
        <v>1</v>
      </c>
      <c r="M36" s="13">
        <v>1</v>
      </c>
      <c r="N36" s="13"/>
      <c r="O36" s="13">
        <v>1</v>
      </c>
      <c r="P36" s="13"/>
      <c r="Q36" s="13">
        <v>1</v>
      </c>
      <c r="R36" s="13">
        <v>1</v>
      </c>
      <c r="S36" s="13"/>
      <c r="T36" s="13">
        <v>1</v>
      </c>
      <c r="U36" s="13">
        <v>1</v>
      </c>
      <c r="V36" s="13">
        <v>1</v>
      </c>
      <c r="W36" s="13">
        <v>5.4137930000000001</v>
      </c>
      <c r="X36" s="13">
        <v>5</v>
      </c>
      <c r="Y36" s="13">
        <v>2</v>
      </c>
      <c r="Z36" s="13">
        <v>21</v>
      </c>
      <c r="AA36" s="13">
        <v>1</v>
      </c>
      <c r="AB36" s="13">
        <v>1</v>
      </c>
      <c r="AC36" s="13">
        <v>1</v>
      </c>
      <c r="AD36" s="13">
        <v>1</v>
      </c>
      <c r="AE36">
        <v>1</v>
      </c>
      <c r="AF36">
        <v>1</v>
      </c>
    </row>
    <row r="37" spans="1:32" x14ac:dyDescent="0.25">
      <c r="A37" s="333">
        <v>33</v>
      </c>
      <c r="B37" s="13">
        <v>70</v>
      </c>
      <c r="C37" s="13">
        <v>91.7</v>
      </c>
      <c r="D37" s="13">
        <v>54</v>
      </c>
      <c r="E37" s="13">
        <v>173</v>
      </c>
      <c r="F37" s="13">
        <v>62</v>
      </c>
      <c r="G37" s="13">
        <v>20.715693999999999</v>
      </c>
      <c r="H37" s="13">
        <v>7.0000000000000007E-2</v>
      </c>
      <c r="I37" s="13">
        <v>1</v>
      </c>
      <c r="J37" s="13">
        <v>1</v>
      </c>
      <c r="K37" s="13">
        <v>4</v>
      </c>
      <c r="L37" s="13">
        <v>1</v>
      </c>
      <c r="M37" s="13">
        <v>1</v>
      </c>
      <c r="N37" s="13">
        <v>1</v>
      </c>
      <c r="O37" s="13">
        <v>1</v>
      </c>
      <c r="P37" s="13"/>
      <c r="Q37" s="13">
        <v>1</v>
      </c>
      <c r="R37" s="13"/>
      <c r="S37" s="13"/>
      <c r="T37" s="13">
        <v>1</v>
      </c>
      <c r="U37" s="13"/>
      <c r="V37" s="13">
        <v>1</v>
      </c>
      <c r="W37" s="13">
        <v>4.0689659999999996</v>
      </c>
      <c r="X37" s="13">
        <v>4</v>
      </c>
      <c r="Y37" s="13">
        <v>1</v>
      </c>
      <c r="Z37" s="13">
        <v>21</v>
      </c>
      <c r="AA37" s="13">
        <v>1</v>
      </c>
      <c r="AB37" s="13">
        <v>1</v>
      </c>
      <c r="AC37" s="13">
        <v>1</v>
      </c>
      <c r="AD37" s="13">
        <v>1</v>
      </c>
      <c r="AE37">
        <v>1</v>
      </c>
      <c r="AF37">
        <v>1</v>
      </c>
    </row>
    <row r="38" spans="1:32" x14ac:dyDescent="0.25">
      <c r="A38" s="333">
        <v>34</v>
      </c>
      <c r="B38" s="13">
        <v>82</v>
      </c>
      <c r="C38" s="13">
        <v>100</v>
      </c>
      <c r="D38" s="13">
        <v>97</v>
      </c>
      <c r="E38" s="13">
        <v>172</v>
      </c>
      <c r="F38" s="13">
        <v>62</v>
      </c>
      <c r="G38" s="13">
        <v>20.957274000000002</v>
      </c>
      <c r="H38" s="13">
        <v>0.11</v>
      </c>
      <c r="I38" s="13">
        <v>1</v>
      </c>
      <c r="J38" s="13">
        <v>1</v>
      </c>
      <c r="K38" s="13">
        <v>4</v>
      </c>
      <c r="L38" s="13">
        <v>1</v>
      </c>
      <c r="M38" s="13">
        <v>1</v>
      </c>
      <c r="N38" s="13">
        <v>1</v>
      </c>
      <c r="O38" s="13">
        <v>1</v>
      </c>
      <c r="P38" s="13">
        <v>1</v>
      </c>
      <c r="Q38" s="13">
        <v>1</v>
      </c>
      <c r="R38" s="13">
        <v>1</v>
      </c>
      <c r="S38" s="13"/>
      <c r="T38" s="13">
        <v>1</v>
      </c>
      <c r="U38" s="13"/>
      <c r="V38" s="13">
        <v>1</v>
      </c>
      <c r="W38" s="13">
        <v>4.862069</v>
      </c>
      <c r="X38" s="13">
        <v>4</v>
      </c>
      <c r="Y38" s="13">
        <v>2</v>
      </c>
      <c r="Z38" s="13">
        <v>20</v>
      </c>
      <c r="AA38" s="13">
        <v>1</v>
      </c>
      <c r="AB38" s="13">
        <v>1</v>
      </c>
      <c r="AC38" s="13">
        <v>1</v>
      </c>
      <c r="AD38" s="13">
        <v>1</v>
      </c>
      <c r="AE38">
        <v>1</v>
      </c>
      <c r="AF38">
        <v>1</v>
      </c>
    </row>
    <row r="39" spans="1:32" x14ac:dyDescent="0.25">
      <c r="A39" s="333">
        <v>35</v>
      </c>
      <c r="B39" s="13">
        <v>50</v>
      </c>
      <c r="C39" s="13">
        <v>33.299999999999997</v>
      </c>
      <c r="D39" s="13">
        <v>58</v>
      </c>
      <c r="E39" s="13">
        <v>166</v>
      </c>
      <c r="F39" s="13">
        <v>51</v>
      </c>
      <c r="G39" s="13">
        <v>18.507766</v>
      </c>
      <c r="H39" s="13">
        <v>0</v>
      </c>
      <c r="I39" s="13">
        <v>1</v>
      </c>
      <c r="J39" s="13">
        <v>1</v>
      </c>
      <c r="K39" s="13">
        <v>3</v>
      </c>
      <c r="L39" s="13">
        <v>1</v>
      </c>
      <c r="M39" s="13">
        <v>1</v>
      </c>
      <c r="N39" s="13">
        <v>1</v>
      </c>
      <c r="O39" s="13">
        <v>1</v>
      </c>
      <c r="P39" s="13">
        <v>1</v>
      </c>
      <c r="Q39" s="13">
        <v>1</v>
      </c>
      <c r="R39" s="13"/>
      <c r="S39" s="13">
        <v>1</v>
      </c>
      <c r="T39" s="13"/>
      <c r="U39" s="13">
        <v>1</v>
      </c>
      <c r="V39" s="13">
        <v>1</v>
      </c>
      <c r="W39" s="13">
        <v>4.862069</v>
      </c>
      <c r="X39" s="13">
        <v>4</v>
      </c>
      <c r="Y39" s="13">
        <v>2</v>
      </c>
      <c r="Z39" s="13">
        <v>21</v>
      </c>
      <c r="AA39" s="13">
        <v>1</v>
      </c>
      <c r="AB39" s="13">
        <v>1</v>
      </c>
      <c r="AC39" s="13">
        <v>1</v>
      </c>
      <c r="AD39" s="13">
        <v>1</v>
      </c>
      <c r="AE39">
        <v>1</v>
      </c>
      <c r="AF39">
        <v>1</v>
      </c>
    </row>
    <row r="40" spans="1:32" x14ac:dyDescent="0.25">
      <c r="A40" s="333">
        <v>36</v>
      </c>
      <c r="B40" s="13">
        <v>78</v>
      </c>
      <c r="C40" s="13">
        <v>100</v>
      </c>
      <c r="D40" s="13">
        <v>80</v>
      </c>
      <c r="E40" s="13">
        <v>169</v>
      </c>
      <c r="F40" s="13">
        <v>55</v>
      </c>
      <c r="G40" s="13">
        <v>19.257028999999999</v>
      </c>
      <c r="H40" s="13">
        <v>0.28999999999999998</v>
      </c>
      <c r="I40" s="13">
        <v>1</v>
      </c>
      <c r="J40" s="13">
        <v>1</v>
      </c>
      <c r="K40" s="13">
        <v>2</v>
      </c>
      <c r="L40" s="13">
        <v>1</v>
      </c>
      <c r="M40" s="13">
        <v>1</v>
      </c>
      <c r="N40" s="13">
        <v>1</v>
      </c>
      <c r="O40" s="13">
        <v>1</v>
      </c>
      <c r="P40" s="13">
        <v>1</v>
      </c>
      <c r="Q40" s="13">
        <v>1</v>
      </c>
      <c r="R40" s="13">
        <v>1</v>
      </c>
      <c r="S40" s="13">
        <v>1</v>
      </c>
      <c r="T40" s="13">
        <v>1</v>
      </c>
      <c r="U40" s="13">
        <v>1</v>
      </c>
      <c r="V40" s="13">
        <v>1</v>
      </c>
      <c r="W40" s="13">
        <v>5.2413790000000002</v>
      </c>
      <c r="X40" s="13">
        <v>5</v>
      </c>
      <c r="Y40" s="13">
        <v>2</v>
      </c>
      <c r="Z40" s="13">
        <v>21</v>
      </c>
      <c r="AA40" s="13">
        <v>1</v>
      </c>
      <c r="AB40" s="13">
        <v>1</v>
      </c>
      <c r="AC40" s="13">
        <v>1</v>
      </c>
      <c r="AD40" s="13">
        <v>1</v>
      </c>
      <c r="AE40">
        <v>1</v>
      </c>
      <c r="AF40">
        <v>1</v>
      </c>
    </row>
    <row r="41" spans="1:32" x14ac:dyDescent="0.25">
      <c r="A41" s="333">
        <v>37</v>
      </c>
      <c r="B41" s="13">
        <v>84</v>
      </c>
      <c r="C41" s="13">
        <v>83.3</v>
      </c>
      <c r="D41" s="13">
        <v>80</v>
      </c>
      <c r="E41" s="13">
        <v>164</v>
      </c>
      <c r="F41" s="13">
        <v>67</v>
      </c>
      <c r="G41" s="13">
        <v>24.910767</v>
      </c>
      <c r="H41" s="13">
        <v>0.18</v>
      </c>
      <c r="I41" s="13">
        <v>1</v>
      </c>
      <c r="J41" s="13">
        <v>1</v>
      </c>
      <c r="K41" s="13">
        <v>3</v>
      </c>
      <c r="L41" s="13">
        <v>1</v>
      </c>
      <c r="M41" s="13">
        <v>1</v>
      </c>
      <c r="N41" s="13">
        <v>1</v>
      </c>
      <c r="O41" s="13">
        <v>1</v>
      </c>
      <c r="P41" s="13">
        <v>1</v>
      </c>
      <c r="Q41" s="13">
        <v>1</v>
      </c>
      <c r="R41" s="13">
        <v>1</v>
      </c>
      <c r="S41" s="13">
        <v>1</v>
      </c>
      <c r="T41" s="13"/>
      <c r="U41" s="13">
        <v>1</v>
      </c>
      <c r="V41" s="13">
        <v>1</v>
      </c>
      <c r="W41" s="13">
        <v>4.9310340000000004</v>
      </c>
      <c r="X41" s="13">
        <v>4</v>
      </c>
      <c r="Y41" s="13">
        <v>1</v>
      </c>
      <c r="Z41" s="13">
        <v>20</v>
      </c>
      <c r="AA41" s="13">
        <v>1</v>
      </c>
      <c r="AB41" s="13">
        <v>1</v>
      </c>
      <c r="AC41" s="13">
        <v>1</v>
      </c>
      <c r="AD41" s="13">
        <v>1</v>
      </c>
      <c r="AE41">
        <v>1</v>
      </c>
      <c r="AF41">
        <v>2</v>
      </c>
    </row>
    <row r="42" spans="1:32" x14ac:dyDescent="0.25">
      <c r="A42" s="333">
        <v>38</v>
      </c>
      <c r="B42" s="13">
        <v>41</v>
      </c>
      <c r="C42" s="13">
        <v>66.7</v>
      </c>
      <c r="D42" s="13">
        <v>60</v>
      </c>
      <c r="E42" s="13">
        <v>165</v>
      </c>
      <c r="F42" s="13">
        <v>52</v>
      </c>
      <c r="G42" s="13">
        <v>19.100092</v>
      </c>
      <c r="H42" s="13">
        <v>1.71</v>
      </c>
      <c r="I42" s="13">
        <v>2</v>
      </c>
      <c r="J42" s="13">
        <v>3</v>
      </c>
      <c r="K42" s="13">
        <v>4</v>
      </c>
      <c r="L42" s="13"/>
      <c r="M42" s="13">
        <v>1</v>
      </c>
      <c r="N42" s="13">
        <v>1</v>
      </c>
      <c r="O42" s="13"/>
      <c r="P42" s="13"/>
      <c r="Q42" s="13">
        <v>1</v>
      </c>
      <c r="R42" s="13">
        <v>1</v>
      </c>
      <c r="S42" s="13"/>
      <c r="T42" s="13">
        <v>1</v>
      </c>
      <c r="U42" s="13"/>
      <c r="V42" s="13"/>
      <c r="W42" s="13">
        <v>4.2068969999999997</v>
      </c>
      <c r="X42" s="13">
        <v>4</v>
      </c>
      <c r="Y42" s="13">
        <v>2</v>
      </c>
      <c r="Z42" s="13">
        <v>21</v>
      </c>
      <c r="AA42" s="13">
        <v>1</v>
      </c>
      <c r="AB42" s="13">
        <v>1</v>
      </c>
      <c r="AC42" s="13">
        <v>1</v>
      </c>
      <c r="AD42" s="13">
        <v>1</v>
      </c>
      <c r="AE42">
        <v>1</v>
      </c>
      <c r="AF42">
        <v>1</v>
      </c>
    </row>
    <row r="43" spans="1:32" x14ac:dyDescent="0.25">
      <c r="A43" s="333">
        <v>39</v>
      </c>
      <c r="B43" s="13">
        <v>65</v>
      </c>
      <c r="C43" s="13">
        <v>83.3</v>
      </c>
      <c r="D43" s="13">
        <v>79</v>
      </c>
      <c r="E43" s="13">
        <v>165</v>
      </c>
      <c r="F43" s="13">
        <v>70</v>
      </c>
      <c r="G43" s="13">
        <v>25.711662</v>
      </c>
      <c r="H43" s="13">
        <v>0.64</v>
      </c>
      <c r="I43" s="13">
        <v>1</v>
      </c>
      <c r="J43" s="13">
        <v>1</v>
      </c>
      <c r="K43" s="13">
        <v>3</v>
      </c>
      <c r="L43" s="13">
        <v>1</v>
      </c>
      <c r="M43" s="13">
        <v>1</v>
      </c>
      <c r="N43" s="13">
        <v>1</v>
      </c>
      <c r="O43" s="13"/>
      <c r="P43" s="13"/>
      <c r="Q43" s="13">
        <v>1</v>
      </c>
      <c r="R43" s="13">
        <v>1</v>
      </c>
      <c r="S43" s="13">
        <v>1</v>
      </c>
      <c r="T43" s="13">
        <v>1</v>
      </c>
      <c r="U43" s="13">
        <v>1</v>
      </c>
      <c r="V43" s="13">
        <v>1</v>
      </c>
      <c r="W43" s="13">
        <v>4.3793100000000003</v>
      </c>
      <c r="X43" s="13">
        <v>4</v>
      </c>
      <c r="Y43" s="13">
        <v>1</v>
      </c>
      <c r="Z43" s="13">
        <v>21</v>
      </c>
      <c r="AA43" s="13">
        <v>1</v>
      </c>
      <c r="AB43" s="13">
        <v>1</v>
      </c>
      <c r="AC43" s="13">
        <v>1</v>
      </c>
      <c r="AD43" s="13">
        <v>1</v>
      </c>
      <c r="AE43">
        <v>2</v>
      </c>
      <c r="AF43">
        <v>1</v>
      </c>
    </row>
    <row r="44" spans="1:32" x14ac:dyDescent="0.25">
      <c r="A44" s="333">
        <v>40</v>
      </c>
      <c r="B44" s="13">
        <v>92</v>
      </c>
      <c r="C44" s="13">
        <v>75</v>
      </c>
      <c r="D44" s="13">
        <v>85</v>
      </c>
      <c r="E44" s="13">
        <v>183</v>
      </c>
      <c r="F44" s="13">
        <v>72</v>
      </c>
      <c r="G44" s="13">
        <v>21.499597000000001</v>
      </c>
      <c r="H44" s="13">
        <v>0.18</v>
      </c>
      <c r="I44" s="13">
        <v>1</v>
      </c>
      <c r="J44" s="13">
        <v>1</v>
      </c>
      <c r="K44" s="13">
        <v>4</v>
      </c>
      <c r="L44" s="13">
        <v>1</v>
      </c>
      <c r="M44" s="13">
        <v>1</v>
      </c>
      <c r="N44" s="13">
        <v>1</v>
      </c>
      <c r="O44" s="13">
        <v>1</v>
      </c>
      <c r="P44" s="13">
        <v>1</v>
      </c>
      <c r="Q44" s="13">
        <v>1</v>
      </c>
      <c r="R44" s="13"/>
      <c r="S44" s="13"/>
      <c r="T44" s="13"/>
      <c r="U44" s="13">
        <v>1</v>
      </c>
      <c r="V44" s="13">
        <v>1</v>
      </c>
      <c r="W44" s="13">
        <v>5.3793100000000003</v>
      </c>
      <c r="X44" s="13">
        <v>5</v>
      </c>
      <c r="Y44" s="13">
        <v>1</v>
      </c>
      <c r="Z44" s="13">
        <v>21</v>
      </c>
      <c r="AA44" s="13">
        <v>1</v>
      </c>
      <c r="AB44" s="13">
        <v>2</v>
      </c>
      <c r="AC44" s="13">
        <v>1</v>
      </c>
      <c r="AD44" s="13">
        <v>1</v>
      </c>
      <c r="AE44">
        <v>2</v>
      </c>
      <c r="AF44">
        <v>4</v>
      </c>
    </row>
    <row r="45" spans="1:32" x14ac:dyDescent="0.25">
      <c r="A45" s="333">
        <v>41</v>
      </c>
      <c r="B45" s="13">
        <v>82</v>
      </c>
      <c r="C45" s="13">
        <v>83.3</v>
      </c>
      <c r="D45" s="13">
        <v>62</v>
      </c>
      <c r="E45" s="13">
        <v>171</v>
      </c>
      <c r="F45" s="13">
        <v>60</v>
      </c>
      <c r="G45" s="13">
        <v>20.519134000000001</v>
      </c>
      <c r="H45" s="13">
        <v>0.56999999999999995</v>
      </c>
      <c r="I45" s="13">
        <v>1</v>
      </c>
      <c r="J45" s="13">
        <v>1</v>
      </c>
      <c r="K45" s="13">
        <v>4</v>
      </c>
      <c r="L45" s="13">
        <v>1</v>
      </c>
      <c r="M45" s="13">
        <v>1</v>
      </c>
      <c r="N45" s="13">
        <v>1</v>
      </c>
      <c r="O45" s="13">
        <v>1</v>
      </c>
      <c r="P45" s="13"/>
      <c r="Q45" s="13">
        <v>1</v>
      </c>
      <c r="R45" s="13">
        <v>1</v>
      </c>
      <c r="S45" s="13">
        <v>1</v>
      </c>
      <c r="T45" s="13">
        <v>1</v>
      </c>
      <c r="U45" s="13">
        <v>1</v>
      </c>
      <c r="V45" s="13">
        <v>1</v>
      </c>
      <c r="W45" s="13">
        <v>5.0689659999999996</v>
      </c>
      <c r="X45" s="13">
        <v>5</v>
      </c>
      <c r="Y45" s="13">
        <v>1</v>
      </c>
      <c r="Z45" s="13">
        <v>21</v>
      </c>
      <c r="AA45" s="13">
        <v>1</v>
      </c>
      <c r="AB45" s="13">
        <v>1</v>
      </c>
      <c r="AC45" s="13">
        <v>1</v>
      </c>
      <c r="AD45" s="13">
        <v>1</v>
      </c>
      <c r="AE45">
        <v>1</v>
      </c>
      <c r="AF45">
        <v>1</v>
      </c>
    </row>
    <row r="46" spans="1:32" x14ac:dyDescent="0.25">
      <c r="A46" s="333">
        <v>42</v>
      </c>
      <c r="B46" s="13">
        <v>61</v>
      </c>
      <c r="C46" s="13">
        <v>75</v>
      </c>
      <c r="D46" s="13">
        <v>145</v>
      </c>
      <c r="E46" s="13">
        <v>169</v>
      </c>
      <c r="F46" s="13">
        <v>72</v>
      </c>
      <c r="G46" s="13">
        <v>25.209201</v>
      </c>
      <c r="H46" s="13">
        <v>0.64</v>
      </c>
      <c r="I46" s="13">
        <v>1</v>
      </c>
      <c r="J46" s="13">
        <v>1</v>
      </c>
      <c r="K46" s="13">
        <v>3</v>
      </c>
      <c r="L46" s="13"/>
      <c r="M46" s="13">
        <v>1</v>
      </c>
      <c r="N46" s="13"/>
      <c r="O46" s="13"/>
      <c r="P46" s="13"/>
      <c r="Q46" s="13">
        <v>1</v>
      </c>
      <c r="R46" s="13"/>
      <c r="S46" s="13"/>
      <c r="T46" s="13">
        <v>1</v>
      </c>
      <c r="U46" s="13"/>
      <c r="V46" s="13">
        <v>1</v>
      </c>
      <c r="W46" s="13">
        <v>3.7931029999999999</v>
      </c>
      <c r="X46" s="13">
        <v>3</v>
      </c>
      <c r="Y46" s="13">
        <v>1</v>
      </c>
      <c r="Z46" s="13">
        <v>21</v>
      </c>
      <c r="AA46" s="13">
        <v>1</v>
      </c>
      <c r="AB46" s="13">
        <v>1</v>
      </c>
      <c r="AC46" s="13">
        <v>1</v>
      </c>
      <c r="AD46" s="13">
        <v>1</v>
      </c>
      <c r="AE46">
        <v>2</v>
      </c>
      <c r="AF46">
        <v>1</v>
      </c>
    </row>
    <row r="47" spans="1:32" x14ac:dyDescent="0.25">
      <c r="A47" s="333">
        <v>43</v>
      </c>
      <c r="B47" s="13">
        <v>82</v>
      </c>
      <c r="C47" s="13">
        <v>50</v>
      </c>
      <c r="D47" s="13">
        <v>97</v>
      </c>
      <c r="E47" s="13">
        <v>190</v>
      </c>
      <c r="F47" s="13">
        <v>75</v>
      </c>
      <c r="G47" s="13">
        <v>20.775623</v>
      </c>
      <c r="H47" s="13">
        <v>1.29</v>
      </c>
      <c r="I47" s="13">
        <v>1</v>
      </c>
      <c r="J47" s="13">
        <v>1</v>
      </c>
      <c r="K47" s="13">
        <v>4</v>
      </c>
      <c r="L47" s="13">
        <v>1</v>
      </c>
      <c r="M47" s="13">
        <v>1</v>
      </c>
      <c r="N47" s="13">
        <v>1</v>
      </c>
      <c r="O47" s="13">
        <v>1</v>
      </c>
      <c r="P47" s="13">
        <v>1</v>
      </c>
      <c r="Q47" s="13">
        <v>1</v>
      </c>
      <c r="R47" s="13">
        <v>1</v>
      </c>
      <c r="S47" s="13">
        <v>1</v>
      </c>
      <c r="T47" s="13">
        <v>1</v>
      </c>
      <c r="U47" s="13">
        <v>1</v>
      </c>
      <c r="V47" s="13">
        <v>1</v>
      </c>
      <c r="W47" s="13">
        <v>3.9655170000000002</v>
      </c>
      <c r="X47" s="13">
        <v>3</v>
      </c>
      <c r="Y47" s="13">
        <v>1</v>
      </c>
      <c r="Z47" s="13">
        <v>22</v>
      </c>
      <c r="AA47" s="13">
        <v>1</v>
      </c>
      <c r="AB47" s="13">
        <v>1</v>
      </c>
      <c r="AC47" s="13">
        <v>1</v>
      </c>
      <c r="AD47" s="13">
        <v>1</v>
      </c>
      <c r="AE47">
        <v>2</v>
      </c>
      <c r="AF47">
        <v>1</v>
      </c>
    </row>
    <row r="48" spans="1:32" x14ac:dyDescent="0.25">
      <c r="A48" s="333">
        <v>44</v>
      </c>
      <c r="B48" s="13">
        <v>84</v>
      </c>
      <c r="C48" s="13">
        <v>83.3</v>
      </c>
      <c r="D48" s="13">
        <v>50</v>
      </c>
      <c r="E48" s="13">
        <v>175</v>
      </c>
      <c r="F48" s="13">
        <v>58</v>
      </c>
      <c r="G48" s="13">
        <v>18.938776000000001</v>
      </c>
      <c r="H48" s="13">
        <v>0.36</v>
      </c>
      <c r="I48" s="13">
        <v>1</v>
      </c>
      <c r="J48" s="13">
        <v>1</v>
      </c>
      <c r="K48" s="13">
        <v>3</v>
      </c>
      <c r="L48" s="13">
        <v>1</v>
      </c>
      <c r="M48" s="13">
        <v>1</v>
      </c>
      <c r="N48" s="13">
        <v>1</v>
      </c>
      <c r="O48" s="13">
        <v>1</v>
      </c>
      <c r="P48" s="13"/>
      <c r="Q48" s="13">
        <v>1</v>
      </c>
      <c r="R48" s="13">
        <v>1</v>
      </c>
      <c r="S48" s="13"/>
      <c r="T48" s="13">
        <v>1</v>
      </c>
      <c r="U48" s="13">
        <v>1</v>
      </c>
      <c r="V48" s="13">
        <v>1</v>
      </c>
      <c r="W48" s="13">
        <v>5.4137930000000001</v>
      </c>
      <c r="X48" s="13">
        <v>5</v>
      </c>
      <c r="Y48" s="13">
        <v>2</v>
      </c>
      <c r="Z48" s="13">
        <v>21</v>
      </c>
      <c r="AA48" s="13">
        <v>1</v>
      </c>
      <c r="AB48" s="13">
        <v>1</v>
      </c>
      <c r="AC48" s="13">
        <v>1</v>
      </c>
      <c r="AD48" s="13">
        <v>1</v>
      </c>
      <c r="AE48">
        <v>1</v>
      </c>
      <c r="AF48">
        <v>1</v>
      </c>
    </row>
    <row r="49" spans="1:32" x14ac:dyDescent="0.25">
      <c r="A49" s="333">
        <v>45</v>
      </c>
      <c r="B49" s="13">
        <v>69</v>
      </c>
      <c r="C49" s="13">
        <v>83.3</v>
      </c>
      <c r="D49" s="13">
        <v>32</v>
      </c>
      <c r="E49" s="13">
        <v>182</v>
      </c>
      <c r="F49" s="13">
        <v>78</v>
      </c>
      <c r="G49" s="13">
        <v>23.547881</v>
      </c>
      <c r="H49" s="13">
        <v>0.18</v>
      </c>
      <c r="I49" s="13">
        <v>1</v>
      </c>
      <c r="J49" s="13">
        <v>1</v>
      </c>
      <c r="K49" s="13">
        <v>4</v>
      </c>
      <c r="L49" s="13">
        <v>1</v>
      </c>
      <c r="M49" s="13">
        <v>1</v>
      </c>
      <c r="N49" s="13"/>
      <c r="O49" s="13"/>
      <c r="P49" s="13">
        <v>1</v>
      </c>
      <c r="Q49" s="13"/>
      <c r="R49" s="13">
        <v>1</v>
      </c>
      <c r="S49" s="13">
        <v>1</v>
      </c>
      <c r="T49" s="13"/>
      <c r="U49" s="13"/>
      <c r="V49" s="13">
        <v>1</v>
      </c>
      <c r="W49" s="13">
        <v>4.7241379999999999</v>
      </c>
      <c r="X49" s="13">
        <v>4</v>
      </c>
      <c r="Y49" s="13">
        <v>1</v>
      </c>
      <c r="Z49" s="13">
        <v>20</v>
      </c>
      <c r="AA49" s="13">
        <v>1</v>
      </c>
      <c r="AB49" s="13">
        <v>1</v>
      </c>
      <c r="AC49" s="13">
        <v>1</v>
      </c>
      <c r="AD49" s="13">
        <v>1</v>
      </c>
      <c r="AE49">
        <v>1</v>
      </c>
      <c r="AF49">
        <v>2</v>
      </c>
    </row>
    <row r="50" spans="1:32" x14ac:dyDescent="0.25">
      <c r="A50" s="333">
        <v>46</v>
      </c>
      <c r="B50" s="13">
        <v>87</v>
      </c>
      <c r="C50" s="13">
        <v>100</v>
      </c>
      <c r="D50" s="13">
        <v>107</v>
      </c>
      <c r="E50" s="13">
        <v>168</v>
      </c>
      <c r="F50" s="13">
        <v>54</v>
      </c>
      <c r="G50" s="13">
        <v>19.132653000000001</v>
      </c>
      <c r="H50" s="13">
        <v>0</v>
      </c>
      <c r="I50" s="13">
        <v>1</v>
      </c>
      <c r="J50" s="13">
        <v>1</v>
      </c>
      <c r="K50" s="13">
        <v>4</v>
      </c>
      <c r="L50" s="13">
        <v>1</v>
      </c>
      <c r="M50" s="13">
        <v>1</v>
      </c>
      <c r="N50" s="13">
        <v>1</v>
      </c>
      <c r="O50" s="13">
        <v>1</v>
      </c>
      <c r="P50" s="13">
        <v>1</v>
      </c>
      <c r="Q50" s="13">
        <v>1</v>
      </c>
      <c r="R50" s="13"/>
      <c r="S50" s="13">
        <v>1</v>
      </c>
      <c r="T50" s="13"/>
      <c r="U50" s="13">
        <v>1</v>
      </c>
      <c r="V50" s="13">
        <v>1</v>
      </c>
      <c r="W50" s="13">
        <v>5.7586209999999998</v>
      </c>
      <c r="X50" s="13">
        <v>5</v>
      </c>
      <c r="Y50" s="13">
        <v>2</v>
      </c>
      <c r="Z50" s="13">
        <v>21</v>
      </c>
      <c r="AA50" s="13">
        <v>1</v>
      </c>
      <c r="AB50" s="13">
        <v>1</v>
      </c>
      <c r="AC50" s="13">
        <v>1</v>
      </c>
      <c r="AD50" s="13">
        <v>1</v>
      </c>
      <c r="AE50">
        <v>1</v>
      </c>
      <c r="AF50">
        <v>1</v>
      </c>
    </row>
    <row r="51" spans="1:32" x14ac:dyDescent="0.25">
      <c r="A51" s="333">
        <v>47</v>
      </c>
      <c r="B51" s="13">
        <v>56</v>
      </c>
      <c r="C51" s="13">
        <v>83.3</v>
      </c>
      <c r="D51" s="13">
        <v>52</v>
      </c>
      <c r="E51" s="13">
        <v>160</v>
      </c>
      <c r="F51" s="13">
        <v>54</v>
      </c>
      <c r="G51" s="13">
        <v>21.09375</v>
      </c>
      <c r="H51" s="13">
        <v>0</v>
      </c>
      <c r="I51" s="13">
        <v>1</v>
      </c>
      <c r="J51" s="13">
        <v>1</v>
      </c>
      <c r="K51" s="13">
        <v>4</v>
      </c>
      <c r="L51" s="13">
        <v>1</v>
      </c>
      <c r="M51" s="13">
        <v>1</v>
      </c>
      <c r="N51" s="13">
        <v>1</v>
      </c>
      <c r="O51" s="13">
        <v>1</v>
      </c>
      <c r="P51" s="13">
        <v>1</v>
      </c>
      <c r="Q51" s="13">
        <v>1</v>
      </c>
      <c r="R51" s="13">
        <v>1</v>
      </c>
      <c r="S51" s="13">
        <v>1</v>
      </c>
      <c r="T51" s="13">
        <v>1</v>
      </c>
      <c r="U51" s="13">
        <v>1</v>
      </c>
      <c r="V51" s="13">
        <v>1</v>
      </c>
      <c r="W51" s="13">
        <v>5.4482759999999999</v>
      </c>
      <c r="X51" s="13">
        <v>5</v>
      </c>
      <c r="Y51" s="13">
        <v>2</v>
      </c>
      <c r="Z51" s="13">
        <v>20</v>
      </c>
      <c r="AA51" s="13">
        <v>1</v>
      </c>
      <c r="AB51" s="13">
        <v>1</v>
      </c>
      <c r="AC51" s="13">
        <v>1</v>
      </c>
      <c r="AD51" s="13">
        <v>1</v>
      </c>
      <c r="AE51">
        <v>2</v>
      </c>
      <c r="AF51">
        <v>1</v>
      </c>
    </row>
    <row r="52" spans="1:32" x14ac:dyDescent="0.25">
      <c r="A52" s="333">
        <v>48</v>
      </c>
      <c r="B52" s="13">
        <v>83</v>
      </c>
      <c r="C52" s="13">
        <v>100</v>
      </c>
      <c r="D52" s="13">
        <v>36</v>
      </c>
      <c r="E52" s="13">
        <v>163</v>
      </c>
      <c r="F52" s="13">
        <v>55</v>
      </c>
      <c r="G52" s="13">
        <v>20.700817000000001</v>
      </c>
      <c r="H52" s="13">
        <v>0.89</v>
      </c>
      <c r="I52" s="13">
        <v>1</v>
      </c>
      <c r="J52" s="13">
        <v>1</v>
      </c>
      <c r="K52" s="13">
        <v>4</v>
      </c>
      <c r="L52" s="13">
        <v>1</v>
      </c>
      <c r="M52" s="13">
        <v>1</v>
      </c>
      <c r="N52" s="13"/>
      <c r="O52" s="13">
        <v>1</v>
      </c>
      <c r="P52" s="13">
        <v>1</v>
      </c>
      <c r="Q52" s="13"/>
      <c r="R52" s="13">
        <v>1</v>
      </c>
      <c r="S52" s="13">
        <v>1</v>
      </c>
      <c r="T52" s="13">
        <v>1</v>
      </c>
      <c r="U52" s="13"/>
      <c r="V52" s="13">
        <v>1</v>
      </c>
      <c r="W52" s="13">
        <v>5.4482759999999999</v>
      </c>
      <c r="X52" s="13">
        <v>5</v>
      </c>
      <c r="Y52" s="13">
        <v>2</v>
      </c>
      <c r="Z52" s="13">
        <v>21</v>
      </c>
      <c r="AA52" s="13">
        <v>1</v>
      </c>
      <c r="AB52" s="13">
        <v>1</v>
      </c>
      <c r="AC52" s="13">
        <v>1</v>
      </c>
      <c r="AD52" s="13">
        <v>1</v>
      </c>
      <c r="AE52">
        <v>1</v>
      </c>
      <c r="AF52">
        <v>2</v>
      </c>
    </row>
    <row r="53" spans="1:32" x14ac:dyDescent="0.25">
      <c r="A53" s="333">
        <v>49</v>
      </c>
      <c r="B53" s="13">
        <v>81</v>
      </c>
      <c r="C53" s="13">
        <v>75</v>
      </c>
      <c r="D53" s="13">
        <v>56</v>
      </c>
      <c r="E53" s="13">
        <v>194</v>
      </c>
      <c r="F53" s="13">
        <v>90</v>
      </c>
      <c r="G53" s="13">
        <v>23.913274999999999</v>
      </c>
      <c r="H53" s="13">
        <v>0.39</v>
      </c>
      <c r="I53" s="13">
        <v>1</v>
      </c>
      <c r="J53" s="13">
        <v>1</v>
      </c>
      <c r="K53" s="13">
        <v>4</v>
      </c>
      <c r="L53" s="13">
        <v>1</v>
      </c>
      <c r="M53" s="13">
        <v>1</v>
      </c>
      <c r="N53" s="13"/>
      <c r="O53" s="13"/>
      <c r="P53" s="13"/>
      <c r="Q53" s="13"/>
      <c r="R53" s="13"/>
      <c r="S53" s="13"/>
      <c r="T53" s="13"/>
      <c r="U53" s="13">
        <v>1</v>
      </c>
      <c r="V53" s="13"/>
      <c r="W53" s="13">
        <v>5.2413790000000002</v>
      </c>
      <c r="X53" s="13">
        <v>5</v>
      </c>
      <c r="Y53" s="13">
        <v>1</v>
      </c>
      <c r="Z53" s="13">
        <v>21</v>
      </c>
      <c r="AA53" s="13">
        <v>1</v>
      </c>
      <c r="AB53" s="13">
        <v>1</v>
      </c>
      <c r="AC53" s="13">
        <v>1</v>
      </c>
      <c r="AD53" s="13">
        <v>1</v>
      </c>
      <c r="AE53">
        <v>1</v>
      </c>
      <c r="AF53">
        <v>2</v>
      </c>
    </row>
    <row r="54" spans="1:32" x14ac:dyDescent="0.25">
      <c r="A54" s="333">
        <v>50</v>
      </c>
      <c r="B54" s="13">
        <v>92</v>
      </c>
      <c r="C54" s="13">
        <v>83.3</v>
      </c>
      <c r="D54" s="13">
        <v>90</v>
      </c>
      <c r="E54" s="13">
        <v>191</v>
      </c>
      <c r="F54" s="13">
        <v>101</v>
      </c>
      <c r="G54" s="13">
        <v>27.685645000000001</v>
      </c>
      <c r="H54" s="13">
        <v>7.0000000000000007E-2</v>
      </c>
      <c r="I54" s="13">
        <v>1</v>
      </c>
      <c r="J54" s="13">
        <v>1</v>
      </c>
      <c r="K54" s="13">
        <v>5</v>
      </c>
      <c r="L54" s="13">
        <v>1</v>
      </c>
      <c r="M54" s="13">
        <v>1</v>
      </c>
      <c r="N54" s="13"/>
      <c r="O54" s="13">
        <v>1</v>
      </c>
      <c r="P54" s="13">
        <v>1</v>
      </c>
      <c r="Q54" s="13">
        <v>1</v>
      </c>
      <c r="R54" s="13"/>
      <c r="S54" s="13"/>
      <c r="T54" s="13"/>
      <c r="U54" s="13">
        <v>1</v>
      </c>
      <c r="V54" s="13">
        <v>1</v>
      </c>
      <c r="W54" s="13">
        <v>4.6551720000000003</v>
      </c>
      <c r="X54" s="13">
        <v>4</v>
      </c>
      <c r="Y54" s="13">
        <v>1</v>
      </c>
      <c r="Z54" s="13">
        <v>23</v>
      </c>
      <c r="AA54" s="13">
        <v>2</v>
      </c>
      <c r="AB54" s="13">
        <v>1</v>
      </c>
      <c r="AC54" s="13">
        <v>1</v>
      </c>
      <c r="AD54" s="13">
        <v>1</v>
      </c>
      <c r="AE54">
        <v>1</v>
      </c>
      <c r="AF54">
        <v>2</v>
      </c>
    </row>
    <row r="55" spans="1:32" x14ac:dyDescent="0.25">
      <c r="A55" s="333">
        <v>51</v>
      </c>
      <c r="B55" s="13">
        <v>96</v>
      </c>
      <c r="C55" s="13">
        <v>91.7</v>
      </c>
      <c r="D55" s="13">
        <v>4</v>
      </c>
      <c r="E55" s="13">
        <v>180</v>
      </c>
      <c r="F55" s="13">
        <v>80</v>
      </c>
      <c r="G55" s="13">
        <v>24.691358000000001</v>
      </c>
      <c r="H55" s="13">
        <v>0.43</v>
      </c>
      <c r="I55" s="13">
        <v>1</v>
      </c>
      <c r="J55" s="13">
        <v>1</v>
      </c>
      <c r="K55" s="13">
        <v>4</v>
      </c>
      <c r="L55" s="13">
        <v>1</v>
      </c>
      <c r="M55" s="13">
        <v>1</v>
      </c>
      <c r="N55" s="13">
        <v>1</v>
      </c>
      <c r="O55" s="13">
        <v>1</v>
      </c>
      <c r="P55" s="13">
        <v>1</v>
      </c>
      <c r="Q55" s="13">
        <v>1</v>
      </c>
      <c r="R55" s="13"/>
      <c r="S55" s="13"/>
      <c r="T55" s="13"/>
      <c r="U55" s="13">
        <v>1</v>
      </c>
      <c r="V55" s="13">
        <v>1</v>
      </c>
      <c r="W55" s="13">
        <v>4.3103449999999999</v>
      </c>
      <c r="X55" s="13">
        <v>3</v>
      </c>
      <c r="Y55" s="13">
        <v>1</v>
      </c>
      <c r="Z55" s="13">
        <v>21</v>
      </c>
      <c r="AA55" s="13">
        <v>1</v>
      </c>
      <c r="AB55" s="13">
        <v>2</v>
      </c>
      <c r="AC55" s="13">
        <v>1</v>
      </c>
      <c r="AD55" s="13">
        <v>1</v>
      </c>
      <c r="AE55">
        <v>1</v>
      </c>
      <c r="AF55">
        <v>1</v>
      </c>
    </row>
    <row r="56" spans="1:32" x14ac:dyDescent="0.25">
      <c r="A56" s="333">
        <v>52</v>
      </c>
      <c r="B56" s="13">
        <v>59</v>
      </c>
      <c r="C56" s="13">
        <v>50</v>
      </c>
      <c r="D56" s="13">
        <v>27</v>
      </c>
      <c r="E56" s="13">
        <v>179</v>
      </c>
      <c r="F56" s="13">
        <v>80</v>
      </c>
      <c r="G56" s="13">
        <v>24.96801</v>
      </c>
      <c r="H56" s="13">
        <v>0.56999999999999995</v>
      </c>
      <c r="I56" s="13">
        <v>2</v>
      </c>
      <c r="J56" s="13">
        <v>4</v>
      </c>
      <c r="K56" s="13">
        <v>3</v>
      </c>
      <c r="L56" s="13">
        <v>1</v>
      </c>
      <c r="M56" s="13">
        <v>1</v>
      </c>
      <c r="N56" s="13">
        <v>1</v>
      </c>
      <c r="O56" s="13">
        <v>1</v>
      </c>
      <c r="P56" s="13">
        <v>1</v>
      </c>
      <c r="Q56" s="13">
        <v>1</v>
      </c>
      <c r="R56" s="13">
        <v>1</v>
      </c>
      <c r="S56" s="13"/>
      <c r="T56" s="13">
        <v>1</v>
      </c>
      <c r="U56" s="13">
        <v>1</v>
      </c>
      <c r="V56" s="13">
        <v>1</v>
      </c>
      <c r="W56" s="13">
        <v>3.2068970000000001</v>
      </c>
      <c r="X56" s="13">
        <v>3</v>
      </c>
      <c r="Y56" s="13">
        <v>1</v>
      </c>
      <c r="Z56" s="13">
        <v>20</v>
      </c>
      <c r="AA56" s="13">
        <v>1</v>
      </c>
      <c r="AB56" s="13">
        <v>2</v>
      </c>
      <c r="AC56" s="13">
        <v>1</v>
      </c>
      <c r="AD56" s="13">
        <v>1</v>
      </c>
      <c r="AE56">
        <v>1</v>
      </c>
      <c r="AF56">
        <v>2</v>
      </c>
    </row>
    <row r="57" spans="1:32" x14ac:dyDescent="0.25">
      <c r="A57" s="333">
        <v>53</v>
      </c>
      <c r="B57" s="13">
        <v>77</v>
      </c>
      <c r="C57" s="13">
        <v>75</v>
      </c>
      <c r="D57" s="13">
        <v>71</v>
      </c>
      <c r="E57" s="13">
        <v>180</v>
      </c>
      <c r="F57" s="13">
        <v>82</v>
      </c>
      <c r="G57" s="13">
        <v>25.308641999999999</v>
      </c>
      <c r="H57" s="13">
        <v>0.79</v>
      </c>
      <c r="I57" s="13">
        <v>1</v>
      </c>
      <c r="J57" s="13">
        <v>1</v>
      </c>
      <c r="K57" s="13">
        <v>2</v>
      </c>
      <c r="L57" s="13">
        <v>1</v>
      </c>
      <c r="M57" s="13">
        <v>1</v>
      </c>
      <c r="N57" s="13">
        <v>1</v>
      </c>
      <c r="O57" s="13"/>
      <c r="P57" s="13">
        <v>1</v>
      </c>
      <c r="Q57" s="13">
        <v>1</v>
      </c>
      <c r="R57" s="13"/>
      <c r="S57" s="13"/>
      <c r="T57" s="13"/>
      <c r="U57" s="13">
        <v>1</v>
      </c>
      <c r="V57" s="13">
        <v>1</v>
      </c>
      <c r="W57" s="13">
        <v>4.0689659999999996</v>
      </c>
      <c r="X57" s="13">
        <v>4</v>
      </c>
      <c r="Y57" s="13">
        <v>1</v>
      </c>
      <c r="Z57" s="13">
        <v>23</v>
      </c>
      <c r="AA57" s="13">
        <v>2</v>
      </c>
      <c r="AB57" s="13">
        <v>1</v>
      </c>
      <c r="AC57" s="13">
        <v>1</v>
      </c>
      <c r="AD57" s="13">
        <v>1</v>
      </c>
      <c r="AE57">
        <v>2</v>
      </c>
      <c r="AF57">
        <v>2</v>
      </c>
    </row>
    <row r="58" spans="1:32" x14ac:dyDescent="0.25">
      <c r="A58" s="333">
        <v>54</v>
      </c>
      <c r="B58" s="13">
        <v>56</v>
      </c>
      <c r="C58" s="13">
        <v>83.3</v>
      </c>
      <c r="D58" s="13">
        <v>87</v>
      </c>
      <c r="E58" s="13">
        <v>162</v>
      </c>
      <c r="F58" s="13">
        <v>60</v>
      </c>
      <c r="G58" s="13">
        <v>22.862369000000001</v>
      </c>
      <c r="H58" s="13">
        <v>3.04</v>
      </c>
      <c r="I58" s="13">
        <v>1</v>
      </c>
      <c r="J58" s="13">
        <v>1</v>
      </c>
      <c r="K58" s="13">
        <v>2</v>
      </c>
      <c r="L58" s="13">
        <v>1</v>
      </c>
      <c r="M58" s="13"/>
      <c r="N58" s="13"/>
      <c r="O58" s="13">
        <v>1</v>
      </c>
      <c r="P58" s="13">
        <v>1</v>
      </c>
      <c r="Q58" s="13">
        <v>1</v>
      </c>
      <c r="R58" s="13">
        <v>1</v>
      </c>
      <c r="S58" s="13">
        <v>1</v>
      </c>
      <c r="T58" s="13">
        <v>1</v>
      </c>
      <c r="U58" s="13"/>
      <c r="V58" s="13">
        <v>1</v>
      </c>
      <c r="W58" s="13">
        <v>3.6206900000000002</v>
      </c>
      <c r="X58" s="13">
        <v>3</v>
      </c>
      <c r="Y58" s="13">
        <v>1</v>
      </c>
      <c r="Z58" s="13">
        <v>21</v>
      </c>
      <c r="AA58" s="13">
        <v>1</v>
      </c>
      <c r="AB58" s="13">
        <v>1</v>
      </c>
      <c r="AC58" s="13">
        <v>1</v>
      </c>
      <c r="AD58" s="13">
        <v>1</v>
      </c>
      <c r="AE58">
        <v>1</v>
      </c>
      <c r="AF58">
        <v>1</v>
      </c>
    </row>
    <row r="59" spans="1:32" x14ac:dyDescent="0.25">
      <c r="A59" s="333">
        <v>55</v>
      </c>
      <c r="B59" s="13">
        <v>100</v>
      </c>
      <c r="C59" s="13">
        <v>100</v>
      </c>
      <c r="D59" s="13">
        <v>139</v>
      </c>
      <c r="E59" s="13">
        <v>182</v>
      </c>
      <c r="F59" s="13">
        <v>96</v>
      </c>
      <c r="G59" s="13">
        <v>28.982006999999999</v>
      </c>
      <c r="H59" s="13">
        <v>0.56999999999999995</v>
      </c>
      <c r="I59" s="13">
        <v>2</v>
      </c>
      <c r="J59" s="13">
        <v>2</v>
      </c>
      <c r="K59" s="13">
        <v>2</v>
      </c>
      <c r="L59" s="13">
        <v>1</v>
      </c>
      <c r="M59" s="13">
        <v>1</v>
      </c>
      <c r="N59" s="13">
        <v>1</v>
      </c>
      <c r="O59" s="13">
        <v>1</v>
      </c>
      <c r="P59" s="13"/>
      <c r="Q59" s="13">
        <v>1</v>
      </c>
      <c r="R59" s="13">
        <v>1</v>
      </c>
      <c r="S59" s="13">
        <v>1</v>
      </c>
      <c r="T59" s="13"/>
      <c r="U59" s="13">
        <v>1</v>
      </c>
      <c r="V59" s="13">
        <v>1</v>
      </c>
      <c r="W59" s="13">
        <v>4.8965519999999998</v>
      </c>
      <c r="X59" s="13">
        <v>4</v>
      </c>
      <c r="Y59" s="13">
        <v>1</v>
      </c>
      <c r="Z59" s="13">
        <v>21</v>
      </c>
      <c r="AA59" s="13">
        <v>1</v>
      </c>
      <c r="AB59" s="13">
        <v>1</v>
      </c>
      <c r="AC59" s="13">
        <v>1</v>
      </c>
      <c r="AD59" s="13">
        <v>1</v>
      </c>
      <c r="AE59">
        <v>1</v>
      </c>
      <c r="AF59">
        <v>1</v>
      </c>
    </row>
    <row r="60" spans="1:32" x14ac:dyDescent="0.25">
      <c r="A60" s="333">
        <v>56</v>
      </c>
      <c r="B60" s="13">
        <v>52</v>
      </c>
      <c r="C60" s="13">
        <v>58.3</v>
      </c>
      <c r="D60" s="13">
        <v>64</v>
      </c>
      <c r="E60" s="13">
        <v>170</v>
      </c>
      <c r="F60" s="13">
        <v>60</v>
      </c>
      <c r="G60" s="13">
        <v>20.761246</v>
      </c>
      <c r="H60" s="13">
        <v>0.39</v>
      </c>
      <c r="I60" s="13">
        <v>2</v>
      </c>
      <c r="J60" s="13">
        <v>4</v>
      </c>
      <c r="K60" s="13">
        <v>5</v>
      </c>
      <c r="L60" s="13">
        <v>1</v>
      </c>
      <c r="M60" s="13">
        <v>1</v>
      </c>
      <c r="N60" s="13"/>
      <c r="O60" s="13">
        <v>1</v>
      </c>
      <c r="P60" s="13"/>
      <c r="Q60" s="13">
        <v>1</v>
      </c>
      <c r="R60" s="13">
        <v>1</v>
      </c>
      <c r="S60" s="13">
        <v>1</v>
      </c>
      <c r="T60" s="13"/>
      <c r="U60" s="13"/>
      <c r="V60" s="13">
        <v>1</v>
      </c>
      <c r="W60" s="13">
        <v>3.3448280000000001</v>
      </c>
      <c r="X60" s="13">
        <v>3</v>
      </c>
      <c r="Y60" s="13">
        <v>1</v>
      </c>
      <c r="Z60" s="13">
        <v>21</v>
      </c>
      <c r="AA60" s="13">
        <v>1</v>
      </c>
      <c r="AB60" s="13">
        <v>1</v>
      </c>
      <c r="AC60" s="13">
        <v>5</v>
      </c>
      <c r="AD60" s="13">
        <v>2</v>
      </c>
      <c r="AE60">
        <v>2</v>
      </c>
      <c r="AF60">
        <v>2</v>
      </c>
    </row>
    <row r="61" spans="1:32" x14ac:dyDescent="0.25">
      <c r="A61" s="333">
        <v>57</v>
      </c>
      <c r="B61" s="13">
        <v>77</v>
      </c>
      <c r="C61" s="13">
        <v>100</v>
      </c>
      <c r="D61" s="13">
        <v>102</v>
      </c>
      <c r="E61" s="13">
        <v>174</v>
      </c>
      <c r="F61" s="13">
        <v>59</v>
      </c>
      <c r="G61" s="13">
        <v>19.487383000000001</v>
      </c>
      <c r="H61" s="13">
        <v>0.93</v>
      </c>
      <c r="I61" s="13">
        <v>1</v>
      </c>
      <c r="J61" s="13">
        <v>1</v>
      </c>
      <c r="K61" s="13">
        <v>4</v>
      </c>
      <c r="L61" s="13">
        <v>1</v>
      </c>
      <c r="M61" s="13">
        <v>1</v>
      </c>
      <c r="N61" s="13">
        <v>1</v>
      </c>
      <c r="O61" s="13">
        <v>1</v>
      </c>
      <c r="P61" s="13">
        <v>1</v>
      </c>
      <c r="Q61" s="13">
        <v>1</v>
      </c>
      <c r="R61" s="13"/>
      <c r="S61" s="13">
        <v>1</v>
      </c>
      <c r="T61" s="13">
        <v>1</v>
      </c>
      <c r="U61" s="13">
        <v>1</v>
      </c>
      <c r="V61" s="13">
        <v>1</v>
      </c>
      <c r="W61" s="13">
        <v>5.862069</v>
      </c>
      <c r="X61" s="13">
        <v>5</v>
      </c>
      <c r="Y61" s="13">
        <v>2</v>
      </c>
      <c r="Z61" s="13">
        <v>28</v>
      </c>
      <c r="AA61" s="13">
        <v>3</v>
      </c>
      <c r="AB61" s="13">
        <v>3</v>
      </c>
      <c r="AC61" s="13">
        <v>3</v>
      </c>
      <c r="AD61" s="13">
        <v>2</v>
      </c>
      <c r="AE61">
        <v>1</v>
      </c>
      <c r="AF61">
        <v>2</v>
      </c>
    </row>
    <row r="62" spans="1:32" x14ac:dyDescent="0.25">
      <c r="A62" s="333">
        <v>58</v>
      </c>
      <c r="B62" s="13">
        <v>46</v>
      </c>
      <c r="C62" s="13">
        <v>66.7</v>
      </c>
      <c r="D62" s="13">
        <v>32</v>
      </c>
      <c r="E62" s="13">
        <v>179</v>
      </c>
      <c r="F62" s="13">
        <v>85</v>
      </c>
      <c r="G62" s="13">
        <v>26.528510000000001</v>
      </c>
      <c r="H62" s="13">
        <v>0</v>
      </c>
      <c r="I62" s="13">
        <v>1</v>
      </c>
      <c r="J62" s="13">
        <v>1</v>
      </c>
      <c r="K62" s="13">
        <v>4</v>
      </c>
      <c r="L62" s="13"/>
      <c r="M62" s="13"/>
      <c r="N62" s="13"/>
      <c r="O62" s="13">
        <v>1</v>
      </c>
      <c r="P62" s="13"/>
      <c r="Q62" s="13">
        <v>1</v>
      </c>
      <c r="R62" s="13">
        <v>1</v>
      </c>
      <c r="S62" s="13"/>
      <c r="T62" s="13">
        <v>1</v>
      </c>
      <c r="U62" s="13"/>
      <c r="V62" s="13"/>
      <c r="W62" s="13">
        <v>3.7931029999999999</v>
      </c>
      <c r="X62" s="13">
        <v>3</v>
      </c>
      <c r="Y62" s="13">
        <v>1</v>
      </c>
      <c r="Z62" s="13">
        <v>33</v>
      </c>
      <c r="AA62" s="13">
        <v>3</v>
      </c>
      <c r="AB62" s="13">
        <v>2</v>
      </c>
      <c r="AC62" s="13">
        <v>6</v>
      </c>
      <c r="AD62" s="13">
        <v>2</v>
      </c>
      <c r="AE62">
        <v>2</v>
      </c>
      <c r="AF62">
        <v>3</v>
      </c>
    </row>
    <row r="63" spans="1:32" x14ac:dyDescent="0.25">
      <c r="A63" s="333">
        <v>59</v>
      </c>
      <c r="B63" s="13">
        <v>86</v>
      </c>
      <c r="C63" s="13">
        <v>66.7</v>
      </c>
      <c r="D63" s="13">
        <v>56</v>
      </c>
      <c r="E63" s="13">
        <v>169</v>
      </c>
      <c r="F63" s="13">
        <v>65</v>
      </c>
      <c r="G63" s="13">
        <v>22.758306999999999</v>
      </c>
      <c r="H63" s="13">
        <v>0.18</v>
      </c>
      <c r="I63" s="13">
        <v>2</v>
      </c>
      <c r="J63" s="13">
        <v>4</v>
      </c>
      <c r="K63" s="13">
        <v>4</v>
      </c>
      <c r="L63" s="13">
        <v>1</v>
      </c>
      <c r="M63" s="13">
        <v>1</v>
      </c>
      <c r="N63" s="13">
        <v>1</v>
      </c>
      <c r="O63" s="13">
        <v>1</v>
      </c>
      <c r="P63" s="13">
        <v>1</v>
      </c>
      <c r="Q63" s="13">
        <v>1</v>
      </c>
      <c r="R63" s="13">
        <v>1</v>
      </c>
      <c r="S63" s="13">
        <v>1</v>
      </c>
      <c r="T63" s="13">
        <v>1</v>
      </c>
      <c r="U63" s="13">
        <v>1</v>
      </c>
      <c r="V63" s="13">
        <v>1</v>
      </c>
      <c r="W63" s="13">
        <v>4.4482759999999999</v>
      </c>
      <c r="X63" s="13">
        <v>4</v>
      </c>
      <c r="Y63" s="13">
        <v>2</v>
      </c>
      <c r="Z63" s="13">
        <v>23</v>
      </c>
      <c r="AA63" s="13">
        <v>2</v>
      </c>
      <c r="AB63" s="13">
        <v>1</v>
      </c>
      <c r="AC63" s="13">
        <v>1</v>
      </c>
      <c r="AD63" s="13">
        <v>1</v>
      </c>
      <c r="AE63">
        <v>1</v>
      </c>
      <c r="AF63">
        <v>1</v>
      </c>
    </row>
    <row r="64" spans="1:32" x14ac:dyDescent="0.25">
      <c r="A64" s="333">
        <v>60</v>
      </c>
      <c r="B64" s="13">
        <v>74</v>
      </c>
      <c r="C64" s="13">
        <v>50</v>
      </c>
      <c r="D64" s="13">
        <v>37</v>
      </c>
      <c r="E64" s="13">
        <v>177</v>
      </c>
      <c r="F64" s="13">
        <v>65</v>
      </c>
      <c r="G64" s="13">
        <v>20.74755</v>
      </c>
      <c r="H64" s="13">
        <v>0.14000000000000001</v>
      </c>
      <c r="I64" s="13">
        <v>1</v>
      </c>
      <c r="J64" s="13">
        <v>1</v>
      </c>
      <c r="K64" s="13">
        <v>4</v>
      </c>
      <c r="L64" s="13"/>
      <c r="M64" s="13">
        <v>1</v>
      </c>
      <c r="N64" s="13"/>
      <c r="O64" s="13"/>
      <c r="P64" s="13">
        <v>1</v>
      </c>
      <c r="Q64" s="13">
        <v>1</v>
      </c>
      <c r="R64" s="13"/>
      <c r="S64" s="13"/>
      <c r="T64" s="13">
        <v>1</v>
      </c>
      <c r="U64" s="13"/>
      <c r="V64" s="13">
        <v>1</v>
      </c>
      <c r="W64" s="13">
        <v>3.2758620000000001</v>
      </c>
      <c r="X64" s="13">
        <v>3</v>
      </c>
      <c r="Y64" s="13">
        <v>2</v>
      </c>
      <c r="Z64" s="13">
        <v>26</v>
      </c>
      <c r="AA64" s="13">
        <v>3</v>
      </c>
      <c r="AB64" s="13">
        <v>3</v>
      </c>
      <c r="AC64" s="13">
        <v>3</v>
      </c>
      <c r="AD64" s="13">
        <v>2</v>
      </c>
      <c r="AE64">
        <v>1</v>
      </c>
      <c r="AF64">
        <v>2</v>
      </c>
    </row>
    <row r="65" spans="1:32" x14ac:dyDescent="0.25">
      <c r="A65" s="333">
        <v>61</v>
      </c>
      <c r="B65" s="13">
        <v>96</v>
      </c>
      <c r="C65" s="13">
        <v>58.3</v>
      </c>
      <c r="D65" s="13">
        <v>136</v>
      </c>
      <c r="E65" s="13">
        <v>160</v>
      </c>
      <c r="F65" s="13">
        <v>57</v>
      </c>
      <c r="G65" s="13">
        <v>22.265625</v>
      </c>
      <c r="H65" s="13">
        <v>0.25</v>
      </c>
      <c r="I65" s="13">
        <v>2</v>
      </c>
      <c r="J65" s="13">
        <v>2</v>
      </c>
      <c r="K65" s="13">
        <v>4</v>
      </c>
      <c r="L65" s="13">
        <v>1</v>
      </c>
      <c r="M65" s="13"/>
      <c r="N65" s="13">
        <v>1</v>
      </c>
      <c r="O65" s="13">
        <v>1</v>
      </c>
      <c r="P65" s="13">
        <v>1</v>
      </c>
      <c r="Q65" s="13">
        <v>1</v>
      </c>
      <c r="R65" s="13">
        <v>1</v>
      </c>
      <c r="S65" s="13"/>
      <c r="T65" s="13">
        <v>1</v>
      </c>
      <c r="U65" s="13">
        <v>1</v>
      </c>
      <c r="V65" s="13">
        <v>1</v>
      </c>
      <c r="W65" s="13">
        <v>4.5172410000000003</v>
      </c>
      <c r="X65" s="13">
        <v>4</v>
      </c>
      <c r="Y65" s="13">
        <v>2</v>
      </c>
      <c r="Z65" s="13">
        <v>24</v>
      </c>
      <c r="AA65" s="13">
        <v>2</v>
      </c>
      <c r="AB65" s="13">
        <v>3</v>
      </c>
      <c r="AC65" s="13">
        <v>3</v>
      </c>
      <c r="AD65" s="13">
        <v>2</v>
      </c>
      <c r="AE65">
        <v>1</v>
      </c>
      <c r="AF65">
        <v>1</v>
      </c>
    </row>
    <row r="66" spans="1:32" x14ac:dyDescent="0.25">
      <c r="A66" s="333">
        <v>62</v>
      </c>
      <c r="B66" s="13">
        <v>79</v>
      </c>
      <c r="C66" s="13">
        <v>91.7</v>
      </c>
      <c r="D66" s="13">
        <v>40</v>
      </c>
      <c r="E66" s="13">
        <v>170</v>
      </c>
      <c r="F66" s="13">
        <v>53</v>
      </c>
      <c r="G66" s="13">
        <v>18.339099999999998</v>
      </c>
      <c r="H66" s="13">
        <v>0.11</v>
      </c>
      <c r="I66" s="13">
        <v>1</v>
      </c>
      <c r="J66" s="13">
        <v>1</v>
      </c>
      <c r="K66" s="13">
        <v>5</v>
      </c>
      <c r="L66" s="13">
        <v>1</v>
      </c>
      <c r="M66" s="13">
        <v>1</v>
      </c>
      <c r="N66" s="13">
        <v>1</v>
      </c>
      <c r="O66" s="13">
        <v>1</v>
      </c>
      <c r="P66" s="13">
        <v>1</v>
      </c>
      <c r="Q66" s="13">
        <v>1</v>
      </c>
      <c r="R66" s="13">
        <v>1</v>
      </c>
      <c r="S66" s="13">
        <v>1</v>
      </c>
      <c r="T66" s="13">
        <v>1</v>
      </c>
      <c r="U66" s="13">
        <v>1</v>
      </c>
      <c r="V66" s="13">
        <v>1</v>
      </c>
      <c r="W66" s="13">
        <v>4.862069</v>
      </c>
      <c r="X66" s="13">
        <v>4</v>
      </c>
      <c r="Y66" s="13">
        <v>2</v>
      </c>
      <c r="Z66" s="13">
        <v>31</v>
      </c>
      <c r="AA66" s="13">
        <v>3</v>
      </c>
      <c r="AB66" s="13">
        <v>3</v>
      </c>
      <c r="AC66" s="13">
        <v>3</v>
      </c>
      <c r="AD66" s="13">
        <v>2</v>
      </c>
      <c r="AE66">
        <v>1</v>
      </c>
      <c r="AF66">
        <v>3</v>
      </c>
    </row>
    <row r="67" spans="1:32" x14ac:dyDescent="0.25">
      <c r="A67" s="333">
        <v>63</v>
      </c>
      <c r="B67" s="13">
        <v>96</v>
      </c>
      <c r="C67" s="13">
        <v>100</v>
      </c>
      <c r="D67" s="13">
        <v>116</v>
      </c>
      <c r="E67" s="13">
        <v>190</v>
      </c>
      <c r="F67" s="13">
        <v>100</v>
      </c>
      <c r="G67" s="13">
        <v>27.700831000000001</v>
      </c>
      <c r="H67" s="13">
        <v>0.14000000000000001</v>
      </c>
      <c r="I67" s="13">
        <v>1</v>
      </c>
      <c r="J67" s="13">
        <v>1</v>
      </c>
      <c r="K67" s="13">
        <v>3</v>
      </c>
      <c r="L67" s="13">
        <v>1</v>
      </c>
      <c r="M67" s="13">
        <v>1</v>
      </c>
      <c r="N67" s="13">
        <v>1</v>
      </c>
      <c r="O67" s="13">
        <v>1</v>
      </c>
      <c r="P67" s="13">
        <v>1</v>
      </c>
      <c r="Q67" s="13">
        <v>1</v>
      </c>
      <c r="R67" s="13"/>
      <c r="S67" s="13"/>
      <c r="T67" s="13"/>
      <c r="U67" s="13">
        <v>1</v>
      </c>
      <c r="V67" s="13">
        <v>1</v>
      </c>
      <c r="W67" s="13">
        <v>5.2413790000000002</v>
      </c>
      <c r="X67" s="13">
        <v>5</v>
      </c>
      <c r="Y67" s="13">
        <v>1</v>
      </c>
      <c r="Z67" s="13">
        <v>26</v>
      </c>
      <c r="AA67" s="13">
        <v>3</v>
      </c>
      <c r="AB67" s="13">
        <v>3</v>
      </c>
      <c r="AC67" s="13">
        <v>3</v>
      </c>
      <c r="AD67" s="13">
        <v>2</v>
      </c>
      <c r="AE67">
        <v>2</v>
      </c>
      <c r="AF67">
        <v>1</v>
      </c>
    </row>
    <row r="68" spans="1:32" x14ac:dyDescent="0.25">
      <c r="A68" s="333">
        <v>64</v>
      </c>
      <c r="B68" s="13">
        <v>76</v>
      </c>
      <c r="C68" s="13">
        <v>66.7</v>
      </c>
      <c r="D68" s="13">
        <v>8</v>
      </c>
      <c r="E68" s="13">
        <v>166</v>
      </c>
      <c r="F68" s="13">
        <v>70</v>
      </c>
      <c r="G68" s="13">
        <v>25.402816000000001</v>
      </c>
      <c r="H68" s="13">
        <v>0.04</v>
      </c>
      <c r="I68" s="13">
        <v>2</v>
      </c>
      <c r="J68" s="13">
        <v>4</v>
      </c>
      <c r="K68" s="13">
        <v>4</v>
      </c>
      <c r="L68" s="13"/>
      <c r="M68" s="13"/>
      <c r="N68" s="13"/>
      <c r="O68" s="13">
        <v>1</v>
      </c>
      <c r="P68" s="13"/>
      <c r="Q68" s="13">
        <v>1</v>
      </c>
      <c r="R68" s="13">
        <v>1</v>
      </c>
      <c r="S68" s="13"/>
      <c r="T68" s="13"/>
      <c r="U68" s="13"/>
      <c r="V68" s="13"/>
      <c r="W68" s="13">
        <v>4.4827589999999997</v>
      </c>
      <c r="X68" s="13">
        <v>4</v>
      </c>
      <c r="Y68" s="13">
        <v>2</v>
      </c>
      <c r="Z68" s="13">
        <v>56</v>
      </c>
      <c r="AA68" s="13">
        <v>4</v>
      </c>
      <c r="AB68" s="13">
        <v>4</v>
      </c>
      <c r="AC68" s="13">
        <v>4</v>
      </c>
      <c r="AD68" s="13">
        <v>2</v>
      </c>
      <c r="AE68">
        <v>1</v>
      </c>
      <c r="AF68">
        <v>3</v>
      </c>
    </row>
    <row r="69" spans="1:32" x14ac:dyDescent="0.25">
      <c r="A69" s="333">
        <v>65</v>
      </c>
      <c r="B69" s="13">
        <v>86</v>
      </c>
      <c r="C69" s="13">
        <v>58.3</v>
      </c>
      <c r="D69" s="13">
        <v>60</v>
      </c>
      <c r="E69" s="13">
        <v>166</v>
      </c>
      <c r="F69" s="13">
        <v>80</v>
      </c>
      <c r="G69" s="13">
        <v>29.031790000000001</v>
      </c>
      <c r="H69" s="13">
        <v>0.14000000000000001</v>
      </c>
      <c r="I69" s="13">
        <v>1</v>
      </c>
      <c r="J69" s="13">
        <v>1</v>
      </c>
      <c r="K69" s="13">
        <v>4</v>
      </c>
      <c r="L69" s="13">
        <v>1</v>
      </c>
      <c r="M69" s="13">
        <v>1</v>
      </c>
      <c r="N69" s="13">
        <v>1</v>
      </c>
      <c r="O69" s="13">
        <v>1</v>
      </c>
      <c r="P69" s="13"/>
      <c r="Q69" s="13">
        <v>1</v>
      </c>
      <c r="R69" s="13"/>
      <c r="S69" s="13">
        <v>1</v>
      </c>
      <c r="T69" s="13"/>
      <c r="U69" s="13">
        <v>1</v>
      </c>
      <c r="V69" s="13">
        <v>1</v>
      </c>
      <c r="W69" s="13">
        <v>5.2413790000000002</v>
      </c>
      <c r="X69" s="13">
        <v>5</v>
      </c>
      <c r="Y69" s="13">
        <v>2</v>
      </c>
      <c r="Z69" s="13">
        <v>58</v>
      </c>
      <c r="AA69" s="13">
        <v>4</v>
      </c>
      <c r="AB69" s="13">
        <v>3</v>
      </c>
      <c r="AC69" s="13">
        <v>4</v>
      </c>
      <c r="AD69" s="13">
        <v>2</v>
      </c>
      <c r="AE69">
        <v>2</v>
      </c>
      <c r="AF69">
        <v>3</v>
      </c>
    </row>
    <row r="70" spans="1:32" x14ac:dyDescent="0.25">
      <c r="A70" s="333">
        <v>66</v>
      </c>
      <c r="B70" s="13">
        <v>96</v>
      </c>
      <c r="C70" s="13">
        <v>100</v>
      </c>
      <c r="D70" s="13">
        <v>40</v>
      </c>
      <c r="E70" s="13">
        <v>169</v>
      </c>
      <c r="F70" s="13">
        <v>68</v>
      </c>
      <c r="G70" s="13">
        <v>23.808689999999999</v>
      </c>
      <c r="H70" s="13">
        <v>0.39</v>
      </c>
      <c r="I70" s="13">
        <v>1</v>
      </c>
      <c r="J70" s="13">
        <v>1</v>
      </c>
      <c r="K70" s="13">
        <v>4</v>
      </c>
      <c r="L70" s="13">
        <v>1</v>
      </c>
      <c r="M70" s="13">
        <v>1</v>
      </c>
      <c r="N70" s="13">
        <v>1</v>
      </c>
      <c r="O70" s="13">
        <v>1</v>
      </c>
      <c r="P70" s="13">
        <v>1</v>
      </c>
      <c r="Q70" s="13">
        <v>1</v>
      </c>
      <c r="R70" s="13">
        <v>1</v>
      </c>
      <c r="S70" s="13">
        <v>1</v>
      </c>
      <c r="T70" s="13">
        <v>1</v>
      </c>
      <c r="U70" s="13">
        <v>1</v>
      </c>
      <c r="V70" s="13">
        <v>1</v>
      </c>
      <c r="W70" s="13">
        <v>5.5172410000000003</v>
      </c>
      <c r="X70" s="13">
        <v>5</v>
      </c>
      <c r="Y70" s="13">
        <v>1</v>
      </c>
      <c r="Z70" s="13">
        <v>25</v>
      </c>
      <c r="AA70" s="13">
        <v>2</v>
      </c>
      <c r="AB70" s="13">
        <v>3</v>
      </c>
      <c r="AC70" s="13">
        <v>3</v>
      </c>
      <c r="AD70" s="13">
        <v>2</v>
      </c>
      <c r="AE70">
        <v>1</v>
      </c>
      <c r="AF70">
        <v>1</v>
      </c>
    </row>
    <row r="71" spans="1:32" x14ac:dyDescent="0.25">
      <c r="A71" s="333">
        <v>67</v>
      </c>
      <c r="B71" s="13">
        <v>95</v>
      </c>
      <c r="C71" s="13">
        <v>91.7</v>
      </c>
      <c r="D71" s="13">
        <v>62</v>
      </c>
      <c r="E71" s="13">
        <v>185</v>
      </c>
      <c r="F71" s="13">
        <v>79</v>
      </c>
      <c r="G71" s="13">
        <v>23.082542</v>
      </c>
      <c r="H71" s="13">
        <v>7.0000000000000007E-2</v>
      </c>
      <c r="I71" s="13">
        <v>1</v>
      </c>
      <c r="J71" s="13">
        <v>1</v>
      </c>
      <c r="K71" s="13">
        <v>3</v>
      </c>
      <c r="L71" s="13">
        <v>1</v>
      </c>
      <c r="M71" s="13">
        <v>1</v>
      </c>
      <c r="N71" s="13">
        <v>1</v>
      </c>
      <c r="O71" s="13">
        <v>1</v>
      </c>
      <c r="P71" s="13">
        <v>1</v>
      </c>
      <c r="Q71" s="13">
        <v>1</v>
      </c>
      <c r="R71" s="13"/>
      <c r="S71" s="13"/>
      <c r="T71" s="13">
        <v>1</v>
      </c>
      <c r="U71" s="13">
        <v>1</v>
      </c>
      <c r="V71" s="13">
        <v>1</v>
      </c>
      <c r="W71" s="13">
        <v>4.8965519999999998</v>
      </c>
      <c r="X71" s="13">
        <v>4</v>
      </c>
      <c r="Y71" s="13">
        <v>1</v>
      </c>
      <c r="Z71" s="13">
        <v>36</v>
      </c>
      <c r="AA71" s="13">
        <v>4</v>
      </c>
      <c r="AB71" s="13">
        <v>3</v>
      </c>
      <c r="AC71" s="13">
        <v>2</v>
      </c>
      <c r="AD71" s="13">
        <v>1</v>
      </c>
      <c r="AE71">
        <v>2</v>
      </c>
      <c r="AF71">
        <v>3</v>
      </c>
    </row>
    <row r="72" spans="1:32" x14ac:dyDescent="0.25">
      <c r="A72" s="333">
        <v>68</v>
      </c>
      <c r="B72" s="13">
        <v>83</v>
      </c>
      <c r="C72" s="13">
        <v>75</v>
      </c>
      <c r="D72" s="13">
        <v>34</v>
      </c>
      <c r="E72" s="13">
        <v>173</v>
      </c>
      <c r="F72" s="13">
        <v>60</v>
      </c>
      <c r="G72" s="13">
        <v>20.047446000000001</v>
      </c>
      <c r="H72" s="13">
        <v>1.1399999999999999</v>
      </c>
      <c r="I72" s="13">
        <v>2</v>
      </c>
      <c r="J72" s="13">
        <v>3</v>
      </c>
      <c r="K72" s="13">
        <v>3</v>
      </c>
      <c r="L72" s="13">
        <v>1</v>
      </c>
      <c r="M72" s="13">
        <v>1</v>
      </c>
      <c r="N72" s="13">
        <v>1</v>
      </c>
      <c r="O72" s="13">
        <v>1</v>
      </c>
      <c r="P72" s="13">
        <v>1</v>
      </c>
      <c r="Q72" s="13">
        <v>1</v>
      </c>
      <c r="R72" s="13">
        <v>1</v>
      </c>
      <c r="S72" s="13">
        <v>1</v>
      </c>
      <c r="T72" s="13">
        <v>1</v>
      </c>
      <c r="U72" s="13">
        <v>1</v>
      </c>
      <c r="V72" s="13">
        <v>1</v>
      </c>
      <c r="W72" s="13">
        <v>5.2068969999999997</v>
      </c>
      <c r="X72" s="13">
        <v>5</v>
      </c>
      <c r="Y72" s="13">
        <v>2</v>
      </c>
      <c r="Z72" s="13">
        <v>25</v>
      </c>
      <c r="AA72" s="13">
        <v>2</v>
      </c>
      <c r="AB72" s="13">
        <v>3</v>
      </c>
      <c r="AC72" s="13">
        <v>2</v>
      </c>
      <c r="AD72" s="13">
        <v>1</v>
      </c>
      <c r="AE72">
        <v>1</v>
      </c>
      <c r="AF72">
        <v>1</v>
      </c>
    </row>
    <row r="73" spans="1:32" x14ac:dyDescent="0.25">
      <c r="A73" s="333">
        <v>69</v>
      </c>
      <c r="B73" s="13">
        <v>95</v>
      </c>
      <c r="C73" s="13">
        <v>75</v>
      </c>
      <c r="D73" s="13">
        <v>20</v>
      </c>
      <c r="E73" s="13">
        <v>186</v>
      </c>
      <c r="F73" s="13">
        <v>96</v>
      </c>
      <c r="G73" s="13">
        <v>27.748873</v>
      </c>
      <c r="H73" s="13">
        <v>0.86</v>
      </c>
      <c r="I73" s="13">
        <v>1</v>
      </c>
      <c r="J73" s="13">
        <v>1</v>
      </c>
      <c r="K73" s="13">
        <v>3</v>
      </c>
      <c r="L73" s="13">
        <v>1</v>
      </c>
      <c r="M73" s="13">
        <v>1</v>
      </c>
      <c r="N73" s="13">
        <v>1</v>
      </c>
      <c r="O73" s="13"/>
      <c r="P73" s="13"/>
      <c r="Q73" s="13"/>
      <c r="R73" s="13">
        <v>1</v>
      </c>
      <c r="S73" s="13"/>
      <c r="T73" s="13">
        <v>1</v>
      </c>
      <c r="U73" s="13"/>
      <c r="V73" s="13">
        <v>1</v>
      </c>
      <c r="W73" s="13">
        <v>4.7241379999999999</v>
      </c>
      <c r="X73" s="13">
        <v>4</v>
      </c>
      <c r="Y73" s="13">
        <v>1</v>
      </c>
      <c r="Z73" s="13">
        <v>39</v>
      </c>
      <c r="AA73" s="13">
        <v>4</v>
      </c>
      <c r="AB73" s="13">
        <v>2</v>
      </c>
      <c r="AC73" s="13">
        <v>2</v>
      </c>
      <c r="AD73" s="13">
        <v>1</v>
      </c>
      <c r="AE73">
        <v>1</v>
      </c>
      <c r="AF73">
        <v>3</v>
      </c>
    </row>
    <row r="74" spans="1:32" x14ac:dyDescent="0.25">
      <c r="A74" s="333">
        <v>70</v>
      </c>
      <c r="B74" s="13">
        <v>65</v>
      </c>
      <c r="C74" s="13">
        <v>58.3</v>
      </c>
      <c r="D74" s="13">
        <v>87</v>
      </c>
      <c r="E74" s="13">
        <v>170</v>
      </c>
      <c r="F74" s="13">
        <v>94</v>
      </c>
      <c r="G74" s="13">
        <v>32.525951999999997</v>
      </c>
      <c r="H74" s="13">
        <v>0.28999999999999998</v>
      </c>
      <c r="I74" s="13">
        <v>1</v>
      </c>
      <c r="J74" s="13">
        <v>1</v>
      </c>
      <c r="K74" s="13">
        <v>3</v>
      </c>
      <c r="L74" s="13"/>
      <c r="M74" s="13">
        <v>1</v>
      </c>
      <c r="N74" s="13">
        <v>1</v>
      </c>
      <c r="O74" s="13">
        <v>1</v>
      </c>
      <c r="P74" s="13"/>
      <c r="Q74" s="13">
        <v>1</v>
      </c>
      <c r="R74" s="13">
        <v>1</v>
      </c>
      <c r="S74" s="13"/>
      <c r="T74" s="13">
        <v>1</v>
      </c>
      <c r="U74" s="13"/>
      <c r="V74" s="13"/>
      <c r="W74" s="13">
        <v>3.9310339999999999</v>
      </c>
      <c r="X74" s="13">
        <v>3</v>
      </c>
      <c r="Y74" s="13">
        <v>1</v>
      </c>
      <c r="Z74" s="13">
        <v>27</v>
      </c>
      <c r="AA74" s="13">
        <v>3</v>
      </c>
      <c r="AB74" s="13">
        <v>2</v>
      </c>
      <c r="AC74" s="13">
        <v>2</v>
      </c>
      <c r="AD74" s="13">
        <v>1</v>
      </c>
      <c r="AE74">
        <v>2</v>
      </c>
      <c r="AF74">
        <v>2</v>
      </c>
    </row>
  </sheetData>
  <hyperlinks>
    <hyperlink ref="C1" location="Начало!A1" display="Начало"/>
    <hyperlink ref="E1" location="'Вариационен анализ'!A1" display="Вариационен анализ"/>
    <hyperlink ref="H1" location="'t-независими извадки'!A1" display="t-критерий на Стюдънт за независими извадки"/>
    <hyperlink ref="N1" location="'t-независими извадки'!A1" display="t-критерий на Стюдънт за зависими извадки"/>
    <hyperlink ref="U1" location="'Обикновена линейна корелация'!A1" display="Обикновена линейна корелация на пирсън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B1126"/>
  <sheetViews>
    <sheetView zoomScale="90" zoomScaleNormal="90" workbookViewId="0">
      <selection activeCell="H12" sqref="H11:H12"/>
    </sheetView>
  </sheetViews>
  <sheetFormatPr defaultRowHeight="15" x14ac:dyDescent="0.25"/>
  <cols>
    <col min="1" max="1" width="5" style="11" customWidth="1"/>
    <col min="2" max="6" width="9.140625" style="11"/>
    <col min="7" max="7" width="9.140625" style="3"/>
    <col min="8" max="8" width="15.85546875" style="11" customWidth="1"/>
    <col min="9" max="16" width="9.140625" style="11"/>
    <col min="17" max="17" width="9.140625" style="3"/>
    <col min="18" max="18" width="9.140625" style="5"/>
    <col min="19" max="24" width="9.140625" style="3"/>
    <col min="25" max="33" width="9.140625" style="6"/>
    <col min="34" max="35" width="9.140625" style="7"/>
    <col min="36" max="54" width="9.140625" style="6"/>
    <col min="55" max="16384" width="9.140625" style="11"/>
  </cols>
  <sheetData>
    <row r="1" spans="1:54" s="3" customFormat="1" x14ac:dyDescent="0.25">
      <c r="A1" s="1"/>
      <c r="B1" s="2" t="s">
        <v>63</v>
      </c>
      <c r="C1" s="1"/>
      <c r="D1" s="1"/>
      <c r="E1" s="1"/>
      <c r="H1" s="4" t="s">
        <v>64</v>
      </c>
      <c r="I1" s="4"/>
      <c r="J1" s="4"/>
      <c r="K1" s="4"/>
      <c r="L1" s="4"/>
      <c r="M1" s="4"/>
      <c r="N1" s="4"/>
      <c r="O1" s="4"/>
      <c r="P1" s="4"/>
      <c r="R1" s="5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</row>
    <row r="2" spans="1:54" s="3" customFormat="1" ht="15" customHeight="1" x14ac:dyDescent="0.25">
      <c r="A2" s="1"/>
      <c r="B2" s="57" t="s">
        <v>107</v>
      </c>
      <c r="C2" s="1"/>
      <c r="D2" s="1"/>
      <c r="E2" s="1"/>
      <c r="H2" s="4"/>
      <c r="I2" s="4"/>
      <c r="J2" s="4"/>
      <c r="K2" s="4"/>
      <c r="L2" s="4"/>
      <c r="M2" s="4"/>
      <c r="N2" s="4"/>
      <c r="O2" s="4"/>
      <c r="P2" s="4"/>
      <c r="R2" s="5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</row>
    <row r="3" spans="1:54" s="3" customFormat="1" ht="15" customHeight="1" x14ac:dyDescent="0.25">
      <c r="B3" s="2"/>
      <c r="E3" s="3" t="s">
        <v>108</v>
      </c>
      <c r="H3" s="4"/>
      <c r="I3" s="4"/>
      <c r="J3" s="4"/>
      <c r="K3" s="4"/>
      <c r="L3" s="4"/>
      <c r="M3" s="4"/>
      <c r="N3" s="4"/>
      <c r="O3" s="4"/>
      <c r="P3" s="4"/>
      <c r="R3" s="5"/>
      <c r="U3" s="8" t="s">
        <v>65</v>
      </c>
      <c r="V3" s="8"/>
      <c r="Y3" s="6"/>
      <c r="Z3" s="6"/>
      <c r="AA3" s="6"/>
      <c r="AB3" s="6"/>
      <c r="AC3" s="6"/>
      <c r="AD3" s="6"/>
      <c r="AE3" s="6"/>
      <c r="AF3" s="6"/>
      <c r="AG3" s="6"/>
      <c r="AH3" s="7"/>
      <c r="AI3" s="7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</row>
    <row r="4" spans="1:54" ht="15" customHeight="1" x14ac:dyDescent="0.25">
      <c r="A4" s="9" t="s">
        <v>66</v>
      </c>
      <c r="B4" s="10" t="s">
        <v>67</v>
      </c>
      <c r="C4" s="10" t="s">
        <v>68</v>
      </c>
      <c r="D4" s="10" t="s">
        <v>69</v>
      </c>
      <c r="E4" s="10" t="s">
        <v>70</v>
      </c>
      <c r="F4" s="10" t="s">
        <v>71</v>
      </c>
      <c r="H4" s="4"/>
      <c r="I4" s="4"/>
      <c r="J4" s="4"/>
      <c r="K4" s="4"/>
      <c r="L4" s="4"/>
      <c r="M4" s="4"/>
      <c r="N4" s="4"/>
      <c r="O4" s="4"/>
      <c r="P4" s="4"/>
      <c r="AO4" s="6">
        <f>COUNT(B5:B1004)</f>
        <v>0</v>
      </c>
      <c r="AP4" s="6">
        <f>COUNT(C5:C1004)</f>
        <v>0</v>
      </c>
      <c r="AQ4" s="6">
        <f>COUNT(D5:D1004)</f>
        <v>0</v>
      </c>
      <c r="AR4" s="6">
        <f>COUNT(E5:E1004)</f>
        <v>0</v>
      </c>
      <c r="AS4" s="6">
        <f>COUNT(F5:F1004)</f>
        <v>0</v>
      </c>
    </row>
    <row r="5" spans="1:54" x14ac:dyDescent="0.25">
      <c r="A5" s="12">
        <v>1</v>
      </c>
      <c r="B5" s="13"/>
      <c r="C5" s="13"/>
      <c r="D5" s="13"/>
      <c r="E5" s="13"/>
      <c r="F5" s="13"/>
      <c r="H5" s="3" t="s">
        <v>215</v>
      </c>
      <c r="I5" s="3"/>
      <c r="J5" s="3"/>
      <c r="K5" s="3"/>
      <c r="L5" s="3"/>
      <c r="M5" s="3"/>
      <c r="N5" s="3"/>
      <c r="O5" s="3"/>
      <c r="P5" s="3"/>
      <c r="S5" s="14" t="str">
        <f>B4</f>
        <v>X1</v>
      </c>
      <c r="T5" s="14"/>
      <c r="U5" s="14"/>
      <c r="V5" s="14"/>
      <c r="W5" s="14"/>
      <c r="X5" s="14"/>
      <c r="AK5" s="6" t="e">
        <f>AK16-AK11</f>
        <v>#NUM!</v>
      </c>
      <c r="AL5" s="6" t="e">
        <f>AK5*3</f>
        <v>#NUM!</v>
      </c>
    </row>
    <row r="6" spans="1:54" x14ac:dyDescent="0.25">
      <c r="A6" s="12">
        <v>2</v>
      </c>
      <c r="B6" s="13"/>
      <c r="C6" s="13"/>
      <c r="D6" s="13"/>
      <c r="E6" s="13"/>
      <c r="F6" s="13"/>
      <c r="H6" s="3" t="s">
        <v>216</v>
      </c>
      <c r="I6" s="3"/>
      <c r="J6" s="3"/>
      <c r="K6" s="3"/>
      <c r="L6" s="3"/>
      <c r="M6" s="3"/>
      <c r="N6" s="3"/>
      <c r="O6" s="3"/>
      <c r="P6" s="3"/>
      <c r="X6" s="15" t="str">
        <f>IF(I13="","","Mo="&amp;MODE(B:B))</f>
        <v/>
      </c>
      <c r="AJ6" s="6" t="s">
        <v>72</v>
      </c>
      <c r="AK6" s="6" t="e">
        <f>AK11-AL5</f>
        <v>#NUM!</v>
      </c>
      <c r="AQ6" s="6" t="e">
        <f>AQ17-AQ12</f>
        <v>#NUM!</v>
      </c>
      <c r="AR6" s="6" t="e">
        <f>AQ6*3</f>
        <v>#NUM!</v>
      </c>
    </row>
    <row r="7" spans="1:54" x14ac:dyDescent="0.25">
      <c r="A7" s="12">
        <v>3</v>
      </c>
      <c r="B7" s="13"/>
      <c r="C7" s="13"/>
      <c r="D7" s="13"/>
      <c r="E7" s="13"/>
      <c r="F7" s="13"/>
      <c r="H7" s="3"/>
      <c r="I7" s="3"/>
      <c r="J7" s="3"/>
      <c r="K7" s="3"/>
      <c r="L7" s="3"/>
      <c r="M7" s="3"/>
      <c r="N7" s="3"/>
      <c r="O7" s="3"/>
      <c r="P7" s="3"/>
      <c r="X7" s="15" t="str">
        <f>IF(I13="","","Me="&amp;MEDIAN(B:B))</f>
        <v/>
      </c>
      <c r="AJ7" s="6" t="s">
        <v>73</v>
      </c>
      <c r="AK7" s="6">
        <f>MIN(B5:B1004)</f>
        <v>0</v>
      </c>
      <c r="AP7" s="6" t="s">
        <v>72</v>
      </c>
      <c r="AQ7" s="6" t="e">
        <f>AQ12-AR6</f>
        <v>#NUM!</v>
      </c>
    </row>
    <row r="8" spans="1:54" x14ac:dyDescent="0.25">
      <c r="A8" s="12">
        <v>4</v>
      </c>
      <c r="B8" s="13"/>
      <c r="C8" s="13"/>
      <c r="D8" s="13"/>
      <c r="E8" s="13"/>
      <c r="F8" s="13"/>
      <c r="H8" s="16" t="s">
        <v>217</v>
      </c>
      <c r="I8" s="16"/>
      <c r="J8" s="16"/>
      <c r="K8" s="16"/>
      <c r="L8" s="16"/>
      <c r="M8" s="16"/>
      <c r="N8" s="16"/>
      <c r="O8" s="16"/>
      <c r="P8" s="16"/>
      <c r="Q8" s="16"/>
      <c r="AJ8" s="6" t="s">
        <v>74</v>
      </c>
      <c r="AK8" s="6" t="e">
        <f>IF(AK7&lt;AK6,AK7,0)</f>
        <v>#NUM!</v>
      </c>
      <c r="AL8" s="6" t="e">
        <f>IF(AK7&lt;AK6,10,0)</f>
        <v>#NUM!</v>
      </c>
      <c r="AP8" s="6" t="s">
        <v>73</v>
      </c>
      <c r="AQ8" s="6">
        <f>MIN(D:D)</f>
        <v>0</v>
      </c>
    </row>
    <row r="9" spans="1:54" x14ac:dyDescent="0.25">
      <c r="A9" s="12">
        <v>5</v>
      </c>
      <c r="B9" s="13"/>
      <c r="C9" s="13"/>
      <c r="D9" s="13"/>
      <c r="E9" s="13"/>
      <c r="F9" s="13"/>
      <c r="H9" s="16"/>
      <c r="I9" s="16"/>
      <c r="J9" s="16"/>
      <c r="K9" s="16"/>
      <c r="L9" s="16"/>
      <c r="M9" s="16"/>
      <c r="N9" s="16"/>
      <c r="O9" s="16"/>
      <c r="P9" s="16"/>
      <c r="Q9" s="16"/>
      <c r="AJ9" s="17">
        <v>0</v>
      </c>
      <c r="AK9" s="6" t="e">
        <f>IF(AK7&lt;AK6,AK6,AK7)</f>
        <v>#NUM!</v>
      </c>
      <c r="AL9" s="6">
        <v>11</v>
      </c>
      <c r="AM9" s="6">
        <v>9</v>
      </c>
      <c r="AP9" s="6" t="s">
        <v>74</v>
      </c>
      <c r="AQ9" s="6" t="e">
        <f>IF(AQ8&lt;AQ7,AQ8,0)</f>
        <v>#NUM!</v>
      </c>
      <c r="AR9" s="6" t="e">
        <f>IF(AQ8&lt;AQ7,10,0)</f>
        <v>#NUM!</v>
      </c>
    </row>
    <row r="10" spans="1:54" x14ac:dyDescent="0.25">
      <c r="A10" s="12">
        <v>6</v>
      </c>
      <c r="B10" s="13"/>
      <c r="C10" s="13"/>
      <c r="D10" s="13"/>
      <c r="E10" s="13"/>
      <c r="F10" s="13"/>
      <c r="H10" s="16"/>
      <c r="I10" s="16"/>
      <c r="J10" s="16"/>
      <c r="K10" s="16"/>
      <c r="L10" s="16"/>
      <c r="M10" s="16"/>
      <c r="N10" s="16"/>
      <c r="O10" s="16"/>
      <c r="P10" s="16"/>
      <c r="Q10" s="16"/>
      <c r="AJ10" s="17">
        <v>0</v>
      </c>
      <c r="AK10" s="6" t="e">
        <f>IF(AK7&lt;AK6,AK6,AK7)</f>
        <v>#NUM!</v>
      </c>
      <c r="AL10" s="6">
        <v>10</v>
      </c>
      <c r="AM10" s="6">
        <v>10</v>
      </c>
      <c r="AP10" s="17">
        <v>0</v>
      </c>
      <c r="AQ10" s="6" t="e">
        <f>IF(AQ8&lt;AQ7,AQ7,AQ8)</f>
        <v>#NUM!</v>
      </c>
      <c r="AR10" s="6">
        <v>11</v>
      </c>
      <c r="AS10" s="6">
        <v>9</v>
      </c>
    </row>
    <row r="11" spans="1:54" x14ac:dyDescent="0.25">
      <c r="A11" s="12">
        <v>7</v>
      </c>
      <c r="B11" s="13"/>
      <c r="C11" s="13"/>
      <c r="D11" s="13"/>
      <c r="E11" s="13"/>
      <c r="F11" s="13"/>
      <c r="H11" s="3"/>
      <c r="I11" s="3"/>
      <c r="J11" s="3"/>
      <c r="K11" s="3"/>
      <c r="L11" s="3"/>
      <c r="M11" s="3"/>
      <c r="N11" s="3"/>
      <c r="O11" s="3"/>
      <c r="P11" s="3" t="s">
        <v>139</v>
      </c>
      <c r="Q11" s="18"/>
      <c r="R11" s="19"/>
      <c r="S11" s="14" t="str">
        <f>C4</f>
        <v>X2</v>
      </c>
      <c r="T11" s="14"/>
      <c r="U11" s="14"/>
      <c r="V11" s="14"/>
      <c r="W11" s="14"/>
      <c r="X11" s="14"/>
      <c r="Z11" s="6" t="str">
        <f>IF(I13="","",SKEW(B5:B1004))</f>
        <v/>
      </c>
      <c r="AA11" s="6" t="str">
        <f>IF(I13="","",KURT(B5:B1004))</f>
        <v/>
      </c>
      <c r="AC11" s="6" t="e">
        <f>2*SQRT((6*I13*(I13-1))/((I13-2)*(I13+1)*(I13+3)))</f>
        <v>#VALUE!</v>
      </c>
      <c r="AD11" s="6" t="e">
        <f>2*AC11*SQRT((I13^2-1)/((I13-3)*(I13+5)))</f>
        <v>#VALUE!</v>
      </c>
      <c r="AE11" s="6" t="e">
        <f>IF(ABS(Z11)&lt;=AC11,""," *")</f>
        <v>#VALUE!</v>
      </c>
      <c r="AF11" s="6" t="e">
        <f>IF(ABS(AA11)&lt;=AD11,""," *")</f>
        <v>#VALUE!</v>
      </c>
      <c r="AJ11" s="17">
        <v>0.25</v>
      </c>
      <c r="AK11" s="6" t="e">
        <f>PERCENTILE(B5:B1004,AJ11)</f>
        <v>#NUM!</v>
      </c>
      <c r="AL11" s="6">
        <v>10</v>
      </c>
      <c r="AM11" s="6">
        <v>10</v>
      </c>
      <c r="AP11" s="17">
        <v>0</v>
      </c>
      <c r="AQ11" s="6" t="e">
        <f>IF(AQ8&lt;AQ7,AQ7,AQ8)</f>
        <v>#NUM!</v>
      </c>
      <c r="AR11" s="6">
        <v>10</v>
      </c>
      <c r="AS11" s="6">
        <v>10</v>
      </c>
      <c r="AX11" s="6" t="e">
        <f>AX22-AX17</f>
        <v>#NUM!</v>
      </c>
      <c r="AY11" s="6" t="e">
        <f>AX11*3</f>
        <v>#NUM!</v>
      </c>
    </row>
    <row r="12" spans="1:54" s="32" customFormat="1" ht="24" customHeight="1" x14ac:dyDescent="0.25">
      <c r="A12" s="20">
        <v>8</v>
      </c>
      <c r="B12" s="13"/>
      <c r="C12" s="13"/>
      <c r="D12" s="13"/>
      <c r="E12" s="13"/>
      <c r="F12" s="21"/>
      <c r="G12" s="22"/>
      <c r="H12" s="23"/>
      <c r="I12" s="24" t="s">
        <v>75</v>
      </c>
      <c r="J12" s="24" t="s">
        <v>76</v>
      </c>
      <c r="K12" s="24" t="s">
        <v>77</v>
      </c>
      <c r="L12" s="24" t="s">
        <v>78</v>
      </c>
      <c r="M12" s="25" t="s">
        <v>79</v>
      </c>
      <c r="N12" s="24" t="s">
        <v>80</v>
      </c>
      <c r="O12" s="24" t="s">
        <v>81</v>
      </c>
      <c r="P12" s="24" t="s">
        <v>82</v>
      </c>
      <c r="Q12" s="24" t="s">
        <v>83</v>
      </c>
      <c r="R12" s="26"/>
      <c r="S12" s="27"/>
      <c r="T12" s="22"/>
      <c r="U12" s="22"/>
      <c r="V12" s="22"/>
      <c r="W12" s="22"/>
      <c r="X12" s="28" t="str">
        <f>IF(I14="","","Mo="&amp;MODE(C:C))</f>
        <v/>
      </c>
      <c r="Y12" s="29"/>
      <c r="Z12" s="29" t="str">
        <f>IF(I14="","",SKEW(C5:C1004))</f>
        <v/>
      </c>
      <c r="AA12" s="29" t="str">
        <f>IF(I14="","",KURT(C5:C1004))</f>
        <v/>
      </c>
      <c r="AB12" s="29"/>
      <c r="AC12" s="29" t="e">
        <f>2*SQRT((6*I14*(I14-1))/((I14-2)*(I14+1)*(I14+3)))</f>
        <v>#VALUE!</v>
      </c>
      <c r="AD12" s="29" t="e">
        <f>2*AC12*SQRT((I14^2-1)/((I14-3)*(I14+5)))</f>
        <v>#VALUE!</v>
      </c>
      <c r="AE12" s="29" t="e">
        <f t="shared" ref="AE12:AE15" si="0">IF(ABS(Z12)&lt;=AC12,"","*")</f>
        <v>#VALUE!</v>
      </c>
      <c r="AF12" s="29" t="e">
        <f t="shared" ref="AF12:AF15" si="1">IF(ABS(AA12)&lt;=AD12,""," *")</f>
        <v>#VALUE!</v>
      </c>
      <c r="AG12" s="29"/>
      <c r="AH12" s="30"/>
      <c r="AI12" s="30"/>
      <c r="AJ12" s="31">
        <v>0.25</v>
      </c>
      <c r="AK12" s="29" t="e">
        <f>PERCENTILE(B5:B1004,AJ12)</f>
        <v>#NUM!</v>
      </c>
      <c r="AL12" s="29">
        <v>12</v>
      </c>
      <c r="AM12" s="29">
        <v>8</v>
      </c>
      <c r="AN12" s="29"/>
      <c r="AO12" s="29"/>
      <c r="AP12" s="31">
        <v>0.25</v>
      </c>
      <c r="AQ12" s="29" t="e">
        <f>PERCENTILE(D:D,AP12)</f>
        <v>#NUM!</v>
      </c>
      <c r="AR12" s="29">
        <v>10</v>
      </c>
      <c r="AS12" s="29">
        <v>10</v>
      </c>
      <c r="AT12" s="29"/>
      <c r="AU12" s="29"/>
      <c r="AV12" s="29"/>
      <c r="AW12" s="29" t="s">
        <v>72</v>
      </c>
      <c r="AX12" s="29" t="e">
        <f>AX17-AY11</f>
        <v>#NUM!</v>
      </c>
      <c r="AY12" s="29"/>
      <c r="AZ12" s="29"/>
      <c r="BA12" s="29"/>
      <c r="BB12" s="29"/>
    </row>
    <row r="13" spans="1:54" s="32" customFormat="1" ht="24" customHeight="1" x14ac:dyDescent="0.25">
      <c r="A13" s="20">
        <v>9</v>
      </c>
      <c r="B13" s="13"/>
      <c r="C13" s="13"/>
      <c r="D13" s="13"/>
      <c r="E13" s="13"/>
      <c r="F13" s="21"/>
      <c r="G13" s="22"/>
      <c r="H13" s="33" t="str">
        <f>B4</f>
        <v>X1</v>
      </c>
      <c r="I13" s="34" t="str">
        <f>IF(AO4&lt;4,"",AO4)</f>
        <v/>
      </c>
      <c r="J13" s="34" t="str">
        <f>IF(I13="","",MIN(B5:B1004))</f>
        <v/>
      </c>
      <c r="K13" s="34" t="str">
        <f>IF(I13="","",MAX(B5:B1004))</f>
        <v/>
      </c>
      <c r="L13" s="34" t="str">
        <f>IF(I13="","",K13-J13)</f>
        <v/>
      </c>
      <c r="M13" s="34" t="str">
        <f>IF(I13="","",AVERAGE(B5:B1004))</f>
        <v/>
      </c>
      <c r="N13" s="35" t="str">
        <f>IF(I13="","",STDEV(B5:B1004))</f>
        <v/>
      </c>
      <c r="O13" s="35" t="str">
        <f>IF(I13="","",N13/M13*100)</f>
        <v/>
      </c>
      <c r="P13" s="36" t="str">
        <f>IF(I13="","",CONCATENATE(ROUND(Z11,3),AE11))</f>
        <v/>
      </c>
      <c r="Q13" s="37" t="str">
        <f>IF(I13="","",CONCATENATE(ROUND(AA11,3),AF11))</f>
        <v/>
      </c>
      <c r="R13" s="26"/>
      <c r="S13" s="27"/>
      <c r="T13" s="22"/>
      <c r="U13" s="22"/>
      <c r="V13" s="22"/>
      <c r="W13" s="22"/>
      <c r="X13" s="28" t="str">
        <f>IF(I14="","","Me="&amp;MEDIAN(C:C))</f>
        <v/>
      </c>
      <c r="Y13" s="29"/>
      <c r="Z13" s="29" t="str">
        <f>IF(I15="","",SKEW(D5:D1004))</f>
        <v/>
      </c>
      <c r="AA13" s="29" t="str">
        <f>IF(I15="","",KURT(D5:D1004))</f>
        <v/>
      </c>
      <c r="AB13" s="29"/>
      <c r="AC13" s="29" t="e">
        <f>2*SQRT((6*I15*(I15-1))/((I15-2)*(I15+1)*(I15+3)))</f>
        <v>#VALUE!</v>
      </c>
      <c r="AD13" s="29" t="e">
        <f>2*AC13*SQRT((I15^2-1)/((I15-3)*(I15+5)))</f>
        <v>#VALUE!</v>
      </c>
      <c r="AE13" s="29" t="e">
        <f t="shared" si="0"/>
        <v>#VALUE!</v>
      </c>
      <c r="AF13" s="29" t="e">
        <f t="shared" si="1"/>
        <v>#VALUE!</v>
      </c>
      <c r="AG13" s="29"/>
      <c r="AH13" s="30"/>
      <c r="AI13" s="30"/>
      <c r="AJ13" s="31">
        <v>0.5</v>
      </c>
      <c r="AK13" s="29" t="e">
        <f>PERCENTILE(B5:B1004,AJ13)</f>
        <v>#NUM!</v>
      </c>
      <c r="AL13" s="29">
        <v>12</v>
      </c>
      <c r="AM13" s="29">
        <v>8</v>
      </c>
      <c r="AN13" s="29"/>
      <c r="AO13" s="29"/>
      <c r="AP13" s="31">
        <v>0.25</v>
      </c>
      <c r="AQ13" s="29" t="e">
        <f t="shared" ref="AQ13:AQ17" si="2">PERCENTILE(D:D,AP13)</f>
        <v>#NUM!</v>
      </c>
      <c r="AR13" s="29">
        <v>12</v>
      </c>
      <c r="AS13" s="29">
        <v>8</v>
      </c>
      <c r="AT13" s="29"/>
      <c r="AU13" s="29"/>
      <c r="AV13" s="29"/>
      <c r="AW13" s="29" t="s">
        <v>73</v>
      </c>
      <c r="AX13" s="29">
        <f>MIN(F:F)</f>
        <v>0</v>
      </c>
      <c r="AY13" s="29"/>
      <c r="AZ13" s="29"/>
      <c r="BA13" s="29"/>
      <c r="BB13" s="29"/>
    </row>
    <row r="14" spans="1:54" s="32" customFormat="1" ht="24" customHeight="1" x14ac:dyDescent="0.25">
      <c r="A14" s="20">
        <v>10</v>
      </c>
      <c r="B14" s="13"/>
      <c r="C14" s="13"/>
      <c r="D14" s="13"/>
      <c r="E14" s="13"/>
      <c r="F14" s="21"/>
      <c r="G14" s="22"/>
      <c r="H14" s="33" t="str">
        <f>C4</f>
        <v>X2</v>
      </c>
      <c r="I14" s="34" t="str">
        <f>IF(AP4&lt;4,"",AP4)</f>
        <v/>
      </c>
      <c r="J14" s="34" t="str">
        <f>IF(I14="","",MIN(C5:C1004))</f>
        <v/>
      </c>
      <c r="K14" s="34" t="str">
        <f>IF(I14="","",MAX(C5:C1004))</f>
        <v/>
      </c>
      <c r="L14" s="34" t="str">
        <f t="shared" ref="L14:L17" si="3">IF(I14="","",K14-J14)</f>
        <v/>
      </c>
      <c r="M14" s="34" t="str">
        <f>IF(I14="","",AVERAGE(C5:C1004))</f>
        <v/>
      </c>
      <c r="N14" s="35" t="str">
        <f>IF(I14="","",STDEV(C5:C1004))</f>
        <v/>
      </c>
      <c r="O14" s="35" t="str">
        <f>IF(I14="","",N14/M14*100)</f>
        <v/>
      </c>
      <c r="P14" s="36" t="str">
        <f>IF(I14="","",CONCATENATE(ROUND(Z12,3),AE12))</f>
        <v/>
      </c>
      <c r="Q14" s="37" t="str">
        <f>IF(I14="","",CONCATENATE(ROUND(AA12,3),AF12))</f>
        <v/>
      </c>
      <c r="R14" s="26"/>
      <c r="S14" s="27"/>
      <c r="T14" s="22"/>
      <c r="U14" s="22"/>
      <c r="V14" s="22"/>
      <c r="W14" s="22"/>
      <c r="X14" s="22"/>
      <c r="Y14" s="29"/>
      <c r="Z14" s="29" t="str">
        <f>IF(I16="","",SKEW(E5:E1004))</f>
        <v/>
      </c>
      <c r="AA14" s="29" t="str">
        <f>IF(I16="","",KURT(E5:E1004))</f>
        <v/>
      </c>
      <c r="AB14" s="29"/>
      <c r="AC14" s="29" t="e">
        <f>2*SQRT((6*I16*(I16-1))/((I16-2)*(I16+1)*(I16+3)))</f>
        <v>#VALUE!</v>
      </c>
      <c r="AD14" s="29" t="e">
        <f>2*AC14*SQRT((I16^2-1)/((I16-3)*(I16+5)))</f>
        <v>#VALUE!</v>
      </c>
      <c r="AE14" s="29" t="e">
        <f t="shared" si="0"/>
        <v>#VALUE!</v>
      </c>
      <c r="AF14" s="29" t="e">
        <f t="shared" si="1"/>
        <v>#VALUE!</v>
      </c>
      <c r="AG14" s="29"/>
      <c r="AH14" s="30"/>
      <c r="AI14" s="30"/>
      <c r="AJ14" s="31">
        <v>0.5</v>
      </c>
      <c r="AK14" s="29" t="e">
        <f>PERCENTILE(B5:B1004,AJ14)</f>
        <v>#NUM!</v>
      </c>
      <c r="AL14" s="29">
        <v>8</v>
      </c>
      <c r="AM14" s="29">
        <v>12</v>
      </c>
      <c r="AN14" s="29"/>
      <c r="AO14" s="29"/>
      <c r="AP14" s="31">
        <v>0.5</v>
      </c>
      <c r="AQ14" s="29" t="e">
        <f t="shared" si="2"/>
        <v>#NUM!</v>
      </c>
      <c r="AR14" s="29">
        <v>12</v>
      </c>
      <c r="AS14" s="29">
        <v>8</v>
      </c>
      <c r="AT14" s="29"/>
      <c r="AU14" s="29"/>
      <c r="AV14" s="29"/>
      <c r="AW14" s="29" t="s">
        <v>74</v>
      </c>
      <c r="AX14" s="29" t="e">
        <f>IF(AX13&lt;AX12,AX13,0)</f>
        <v>#NUM!</v>
      </c>
      <c r="AY14" s="29" t="e">
        <f>IF(AX13&lt;AX12,10,0)</f>
        <v>#NUM!</v>
      </c>
      <c r="AZ14" s="29"/>
      <c r="BA14" s="29"/>
      <c r="BB14" s="29"/>
    </row>
    <row r="15" spans="1:54" s="32" customFormat="1" ht="24" customHeight="1" x14ac:dyDescent="0.25">
      <c r="A15" s="20">
        <v>11</v>
      </c>
      <c r="B15" s="13"/>
      <c r="C15" s="13"/>
      <c r="D15" s="13"/>
      <c r="E15" s="13"/>
      <c r="F15" s="21"/>
      <c r="G15" s="22"/>
      <c r="H15" s="33" t="str">
        <f>D4</f>
        <v>X3</v>
      </c>
      <c r="I15" s="34" t="str">
        <f>IF(AQ4&lt;4,"",AQ4)</f>
        <v/>
      </c>
      <c r="J15" s="34" t="str">
        <f>IF(I15="","",MIN(D5:D1004))</f>
        <v/>
      </c>
      <c r="K15" s="34" t="str">
        <f>IF(I15="","",MAX(D5:D1004))</f>
        <v/>
      </c>
      <c r="L15" s="34" t="str">
        <f t="shared" si="3"/>
        <v/>
      </c>
      <c r="M15" s="34" t="str">
        <f>IF(I15="","",AVERAGE(D5:D1004))</f>
        <v/>
      </c>
      <c r="N15" s="35" t="str">
        <f>IF(I15="","",STDEV(D5:D1004))</f>
        <v/>
      </c>
      <c r="O15" s="35" t="str">
        <f>IF(I15="","",N15/M15*100)</f>
        <v/>
      </c>
      <c r="P15" s="36" t="str">
        <f>IF(I15="","",CONCATENATE(ROUND(Z13,3),AE13))</f>
        <v/>
      </c>
      <c r="Q15" s="37" t="str">
        <f>IF(I15="","",CONCATENATE(ROUND(AA13,3),AF13))</f>
        <v/>
      </c>
      <c r="R15" s="26"/>
      <c r="S15" s="27"/>
      <c r="T15" s="22"/>
      <c r="U15" s="22"/>
      <c r="V15" s="22"/>
      <c r="W15" s="22"/>
      <c r="X15" s="22"/>
      <c r="Y15" s="29"/>
      <c r="Z15" s="29" t="str">
        <f>IF(I17="","",SKEW(F5:F1004))</f>
        <v/>
      </c>
      <c r="AA15" s="29" t="str">
        <f>IF(I17="","",KURT(F5:F1004))</f>
        <v/>
      </c>
      <c r="AB15" s="29"/>
      <c r="AC15" s="29" t="e">
        <f>2*SQRT((6*I17*(I17-1))/((I17-2)*(I17+1)*(I17+3)))</f>
        <v>#VALUE!</v>
      </c>
      <c r="AD15" s="29" t="e">
        <f>2*AC15*SQRT((I17^2-1)/((I17-3)*(I17+5)))</f>
        <v>#VALUE!</v>
      </c>
      <c r="AE15" s="29" t="e">
        <f t="shared" si="0"/>
        <v>#VALUE!</v>
      </c>
      <c r="AF15" s="29" t="e">
        <f t="shared" si="1"/>
        <v>#VALUE!</v>
      </c>
      <c r="AG15" s="29"/>
      <c r="AH15" s="30"/>
      <c r="AI15" s="30"/>
      <c r="AJ15" s="31">
        <v>0.75</v>
      </c>
      <c r="AK15" s="29" t="e">
        <f>PERCENTILE(B5:B1004,AJ15)</f>
        <v>#NUM!</v>
      </c>
      <c r="AL15" s="29">
        <v>8</v>
      </c>
      <c r="AM15" s="29">
        <v>12</v>
      </c>
      <c r="AN15" s="29"/>
      <c r="AO15" s="29"/>
      <c r="AP15" s="31">
        <v>0.5</v>
      </c>
      <c r="AQ15" s="29" t="e">
        <f t="shared" si="2"/>
        <v>#NUM!</v>
      </c>
      <c r="AR15" s="29">
        <v>8</v>
      </c>
      <c r="AS15" s="29">
        <v>12</v>
      </c>
      <c r="AT15" s="29"/>
      <c r="AU15" s="29"/>
      <c r="AV15" s="29"/>
      <c r="AW15" s="31">
        <v>0</v>
      </c>
      <c r="AX15" s="29" t="e">
        <f>IF(AX13&lt;AX12,AX12,AX13)</f>
        <v>#NUM!</v>
      </c>
      <c r="AY15" s="29">
        <v>11</v>
      </c>
      <c r="AZ15" s="29">
        <v>9</v>
      </c>
      <c r="BA15" s="29"/>
      <c r="BB15" s="29"/>
    </row>
    <row r="16" spans="1:54" s="32" customFormat="1" ht="24" customHeight="1" x14ac:dyDescent="0.25">
      <c r="A16" s="20">
        <v>12</v>
      </c>
      <c r="B16" s="13"/>
      <c r="C16" s="13"/>
      <c r="D16" s="13"/>
      <c r="E16" s="13"/>
      <c r="F16" s="21"/>
      <c r="G16" s="22"/>
      <c r="H16" s="33" t="str">
        <f>E4</f>
        <v>X4</v>
      </c>
      <c r="I16" s="34" t="str">
        <f>IF(AR4&lt;4,"",AR4)</f>
        <v/>
      </c>
      <c r="J16" s="34" t="str">
        <f>IF(I16="","",MIN(E5:E1004))</f>
        <v/>
      </c>
      <c r="K16" s="34" t="str">
        <f>IF(I16="","",MAX(E5:E1004))</f>
        <v/>
      </c>
      <c r="L16" s="34" t="str">
        <f t="shared" si="3"/>
        <v/>
      </c>
      <c r="M16" s="34" t="str">
        <f>IF(I16="","",AVERAGE(E5:E1004))</f>
        <v/>
      </c>
      <c r="N16" s="35" t="str">
        <f>IF(I16="","",STDEV(E5:E1004))</f>
        <v/>
      </c>
      <c r="O16" s="35" t="str">
        <f>IF(I16="","",N16/M16*100)</f>
        <v/>
      </c>
      <c r="P16" s="36" t="str">
        <f>IF(I16="","",CONCATENATE(ROUND(Z14,3),AE14))</f>
        <v/>
      </c>
      <c r="Q16" s="37" t="str">
        <f>IF(I16="","",CONCATENATE(ROUND(AA14,3),AF14))</f>
        <v/>
      </c>
      <c r="R16" s="38"/>
      <c r="S16" s="22"/>
      <c r="T16" s="22"/>
      <c r="U16" s="22"/>
      <c r="V16" s="22"/>
      <c r="W16" s="22"/>
      <c r="X16" s="22"/>
      <c r="Y16" s="29"/>
      <c r="Z16" s="29"/>
      <c r="AA16" s="29"/>
      <c r="AB16" s="29"/>
      <c r="AC16" s="29"/>
      <c r="AD16" s="29"/>
      <c r="AE16" s="29"/>
      <c r="AF16" s="29"/>
      <c r="AG16" s="29"/>
      <c r="AH16" s="30"/>
      <c r="AI16" s="30"/>
      <c r="AJ16" s="31">
        <v>0.75</v>
      </c>
      <c r="AK16" s="29" t="e">
        <f>PERCENTILE(B5:B1004,AJ16)</f>
        <v>#NUM!</v>
      </c>
      <c r="AL16" s="29">
        <v>10</v>
      </c>
      <c r="AM16" s="29">
        <v>10</v>
      </c>
      <c r="AN16" s="29"/>
      <c r="AO16" s="29"/>
      <c r="AP16" s="31">
        <v>0.75</v>
      </c>
      <c r="AQ16" s="29" t="e">
        <f t="shared" si="2"/>
        <v>#NUM!</v>
      </c>
      <c r="AR16" s="29">
        <v>8</v>
      </c>
      <c r="AS16" s="29">
        <v>12</v>
      </c>
      <c r="AT16" s="29"/>
      <c r="AU16" s="29"/>
      <c r="AV16" s="29"/>
      <c r="AW16" s="31">
        <v>0</v>
      </c>
      <c r="AX16" s="29" t="e">
        <f>IF(AX13&lt;AX12,AX12,AX13)</f>
        <v>#NUM!</v>
      </c>
      <c r="AY16" s="29">
        <v>10</v>
      </c>
      <c r="AZ16" s="29">
        <v>10</v>
      </c>
      <c r="BA16" s="29"/>
      <c r="BB16" s="29"/>
    </row>
    <row r="17" spans="1:52" x14ac:dyDescent="0.25">
      <c r="A17" s="12">
        <v>13</v>
      </c>
      <c r="B17" s="13"/>
      <c r="C17" s="13"/>
      <c r="D17" s="13"/>
      <c r="E17" s="13"/>
      <c r="F17" s="13"/>
      <c r="H17" s="10" t="str">
        <f>F4</f>
        <v>X5</v>
      </c>
      <c r="I17" s="39" t="str">
        <f>IF(AS4&lt;4,"",AS4)</f>
        <v/>
      </c>
      <c r="J17" s="39" t="str">
        <f>IF(I17="","",MIN(F5:F1004))</f>
        <v/>
      </c>
      <c r="K17" s="39" t="str">
        <f>IF(I17="","",MAX(F5:F1004))</f>
        <v/>
      </c>
      <c r="L17" s="39" t="str">
        <f t="shared" si="3"/>
        <v/>
      </c>
      <c r="M17" s="39" t="str">
        <f>IF(I17="","",AVERAGE(F5:F1004))</f>
        <v/>
      </c>
      <c r="N17" s="40" t="str">
        <f>IF(I17="","",STDEV(F5:F1004))</f>
        <v/>
      </c>
      <c r="O17" s="40" t="str">
        <f>IF(I17="","",N17/M17*100)</f>
        <v/>
      </c>
      <c r="P17" s="41" t="str">
        <f>IF(I17="","",CONCATENATE(ROUND(Z15,3),AE15))</f>
        <v/>
      </c>
      <c r="Q17" s="42" t="str">
        <f>IF(I17="","",CONCATENATE(ROUND(AA15,3),AF15))</f>
        <v/>
      </c>
      <c r="S17" s="14" t="str">
        <f>D4</f>
        <v>X3</v>
      </c>
      <c r="T17" s="14"/>
      <c r="U17" s="14"/>
      <c r="V17" s="14"/>
      <c r="W17" s="14"/>
      <c r="X17" s="14"/>
      <c r="AJ17" s="17">
        <v>1</v>
      </c>
      <c r="AK17" s="6" t="e">
        <f>IF(AK21&gt;AK20,AK20,AK21)</f>
        <v>#NUM!</v>
      </c>
      <c r="AL17" s="6">
        <v>10</v>
      </c>
      <c r="AM17" s="6">
        <v>10</v>
      </c>
      <c r="AP17" s="17">
        <v>0.75</v>
      </c>
      <c r="AQ17" s="6" t="e">
        <f t="shared" si="2"/>
        <v>#NUM!</v>
      </c>
      <c r="AR17" s="6">
        <v>10</v>
      </c>
      <c r="AS17" s="6">
        <v>10</v>
      </c>
      <c r="AW17" s="17">
        <v>0.25</v>
      </c>
      <c r="AX17" s="6" t="e">
        <f>PERCENTILE(F:F,AW17)</f>
        <v>#NUM!</v>
      </c>
      <c r="AY17" s="6">
        <v>10</v>
      </c>
      <c r="AZ17" s="6">
        <v>10</v>
      </c>
    </row>
    <row r="18" spans="1:52" x14ac:dyDescent="0.25">
      <c r="A18" s="12">
        <v>14</v>
      </c>
      <c r="B18" s="13"/>
      <c r="C18" s="13"/>
      <c r="D18" s="13"/>
      <c r="E18" s="13"/>
      <c r="F18" s="13"/>
      <c r="H18" s="3"/>
      <c r="I18" s="3"/>
      <c r="J18" s="3"/>
      <c r="K18" s="3"/>
      <c r="L18" s="3"/>
      <c r="M18" s="3"/>
      <c r="N18" s="3"/>
      <c r="O18" s="3"/>
      <c r="P18" s="3"/>
      <c r="X18" s="15" t="str">
        <f>IF(I15="","","Mo="&amp;MODE(D:D))</f>
        <v/>
      </c>
      <c r="AJ18" s="17">
        <v>1</v>
      </c>
      <c r="AK18" s="6" t="e">
        <f>IF(AK21&gt;AK20,AK20,AK21)</f>
        <v>#NUM!</v>
      </c>
      <c r="AL18" s="6">
        <v>11</v>
      </c>
      <c r="AM18" s="6">
        <v>9</v>
      </c>
      <c r="AP18" s="17">
        <v>1</v>
      </c>
      <c r="AQ18" s="6" t="e">
        <f>IF(AQ22&gt;AQ21,AQ21,AQ22)</f>
        <v>#NUM!</v>
      </c>
      <c r="AR18" s="6">
        <v>10</v>
      </c>
      <c r="AS18" s="6">
        <v>10</v>
      </c>
      <c r="AW18" s="17">
        <v>0.25</v>
      </c>
      <c r="AX18" s="6" t="e">
        <f t="shared" ref="AX18:AX22" si="4">PERCENTILE(F:F,AW18)</f>
        <v>#NUM!</v>
      </c>
      <c r="AY18" s="6">
        <v>12</v>
      </c>
      <c r="AZ18" s="6">
        <v>8</v>
      </c>
    </row>
    <row r="19" spans="1:52" x14ac:dyDescent="0.25">
      <c r="A19" s="12">
        <v>15</v>
      </c>
      <c r="B19" s="13"/>
      <c r="C19" s="13"/>
      <c r="D19" s="13"/>
      <c r="E19" s="13"/>
      <c r="F19" s="13"/>
      <c r="H19" s="3"/>
      <c r="I19" s="3"/>
      <c r="J19" s="3"/>
      <c r="K19" s="3"/>
      <c r="L19" s="3"/>
      <c r="M19" s="3"/>
      <c r="N19" s="3"/>
      <c r="O19" s="3"/>
      <c r="P19" s="3"/>
      <c r="X19" s="15" t="str">
        <f>IF(I15="","","Me="&amp;MEDIAN(D:D))</f>
        <v/>
      </c>
      <c r="AJ19" s="6" t="s">
        <v>74</v>
      </c>
      <c r="AK19" s="6" t="e">
        <f>IF(AK21&gt;AK20,AK21,0)</f>
        <v>#NUM!</v>
      </c>
      <c r="AL19" s="6" t="e">
        <f>IF(AK21&gt;AK20,10,0)</f>
        <v>#NUM!</v>
      </c>
      <c r="AP19" s="17">
        <v>1</v>
      </c>
      <c r="AQ19" s="6" t="e">
        <f>IF(AQ22&gt;AQ21,AQ21,AQ22)</f>
        <v>#NUM!</v>
      </c>
      <c r="AR19" s="6">
        <v>11</v>
      </c>
      <c r="AS19" s="6">
        <v>9</v>
      </c>
      <c r="AW19" s="17">
        <v>0.5</v>
      </c>
      <c r="AX19" s="6" t="e">
        <f t="shared" si="4"/>
        <v>#NUM!</v>
      </c>
      <c r="AY19" s="6">
        <v>12</v>
      </c>
      <c r="AZ19" s="6">
        <v>8</v>
      </c>
    </row>
    <row r="20" spans="1:52" x14ac:dyDescent="0.25">
      <c r="A20" s="12">
        <v>16</v>
      </c>
      <c r="B20" s="13"/>
      <c r="C20" s="13"/>
      <c r="D20" s="13"/>
      <c r="E20" s="13"/>
      <c r="F20" s="13"/>
      <c r="H20" s="43" t="s">
        <v>84</v>
      </c>
      <c r="I20" s="43"/>
      <c r="J20" s="43"/>
      <c r="K20" s="43"/>
      <c r="L20" s="43"/>
      <c r="M20" s="43"/>
      <c r="N20" s="43"/>
      <c r="O20" s="43"/>
      <c r="P20" s="43"/>
      <c r="AJ20" s="6" t="s">
        <v>72</v>
      </c>
      <c r="AK20" s="6" t="e">
        <f>AK16+AL5</f>
        <v>#NUM!</v>
      </c>
      <c r="AP20" s="6" t="s">
        <v>74</v>
      </c>
      <c r="AQ20" s="6" t="e">
        <f>IF(AQ22&gt;AQ21,AQ22,0)</f>
        <v>#NUM!</v>
      </c>
      <c r="AR20" s="6" t="e">
        <f>IF(AQ22&gt;AQ21,10,0)</f>
        <v>#NUM!</v>
      </c>
      <c r="AW20" s="17">
        <v>0.5</v>
      </c>
      <c r="AX20" s="6" t="e">
        <f t="shared" si="4"/>
        <v>#NUM!</v>
      </c>
      <c r="AY20" s="6">
        <v>8</v>
      </c>
      <c r="AZ20" s="6">
        <v>12</v>
      </c>
    </row>
    <row r="21" spans="1:52" x14ac:dyDescent="0.25">
      <c r="A21" s="12">
        <v>17</v>
      </c>
      <c r="B21" s="13"/>
      <c r="C21" s="13"/>
      <c r="D21" s="13"/>
      <c r="E21" s="13"/>
      <c r="F21" s="13"/>
      <c r="H21" s="3" t="s">
        <v>85</v>
      </c>
      <c r="I21" s="3"/>
      <c r="J21" s="3"/>
      <c r="K21" s="3"/>
      <c r="L21" s="3"/>
      <c r="M21" s="3"/>
      <c r="N21" s="3"/>
      <c r="O21" s="3"/>
      <c r="P21" s="3"/>
      <c r="AJ21" s="6" t="s">
        <v>86</v>
      </c>
      <c r="AK21" s="6">
        <f>MAX(B:B)</f>
        <v>0</v>
      </c>
      <c r="AP21" s="6" t="s">
        <v>72</v>
      </c>
      <c r="AQ21" s="6" t="e">
        <f>AQ17+AR6</f>
        <v>#NUM!</v>
      </c>
      <c r="AW21" s="17">
        <v>0.75</v>
      </c>
      <c r="AX21" s="6" t="e">
        <f t="shared" si="4"/>
        <v>#NUM!</v>
      </c>
      <c r="AY21" s="6">
        <v>8</v>
      </c>
      <c r="AZ21" s="6">
        <v>12</v>
      </c>
    </row>
    <row r="22" spans="1:52" x14ac:dyDescent="0.25">
      <c r="A22" s="12">
        <v>18</v>
      </c>
      <c r="B22" s="13"/>
      <c r="C22" s="13"/>
      <c r="D22" s="13"/>
      <c r="E22" s="13"/>
      <c r="F22" s="13"/>
      <c r="H22" s="3" t="s">
        <v>87</v>
      </c>
      <c r="I22" s="3"/>
      <c r="J22" s="3"/>
      <c r="K22" s="3"/>
      <c r="L22" s="3"/>
      <c r="M22" s="3"/>
      <c r="N22" s="3"/>
      <c r="O22" s="3"/>
      <c r="P22" s="3"/>
      <c r="AK22" s="6" t="e">
        <f>AK33-AK28</f>
        <v>#NUM!</v>
      </c>
      <c r="AL22" s="6" t="e">
        <f>AK22*3</f>
        <v>#NUM!</v>
      </c>
      <c r="AP22" s="6" t="s">
        <v>86</v>
      </c>
      <c r="AQ22" s="6">
        <f>MAX(D:D)</f>
        <v>0</v>
      </c>
      <c r="AW22" s="17">
        <v>0.75</v>
      </c>
      <c r="AX22" s="6" t="e">
        <f t="shared" si="4"/>
        <v>#NUM!</v>
      </c>
      <c r="AY22" s="6">
        <v>10</v>
      </c>
      <c r="AZ22" s="6">
        <v>10</v>
      </c>
    </row>
    <row r="23" spans="1:52" x14ac:dyDescent="0.25">
      <c r="A23" s="12">
        <v>19</v>
      </c>
      <c r="B23" s="13"/>
      <c r="C23" s="13"/>
      <c r="D23" s="13"/>
      <c r="E23" s="13"/>
      <c r="F23" s="13"/>
      <c r="H23" s="3" t="s">
        <v>88</v>
      </c>
      <c r="I23" s="3"/>
      <c r="J23" s="3"/>
      <c r="K23" s="3"/>
      <c r="L23" s="3"/>
      <c r="M23" s="3"/>
      <c r="N23" s="3"/>
      <c r="O23" s="3"/>
      <c r="P23" s="3"/>
      <c r="S23" s="14" t="str">
        <f>E4</f>
        <v>X4</v>
      </c>
      <c r="T23" s="14"/>
      <c r="U23" s="14"/>
      <c r="V23" s="14"/>
      <c r="W23" s="14"/>
      <c r="X23" s="14"/>
      <c r="AJ23" s="6" t="s">
        <v>72</v>
      </c>
      <c r="AK23" s="6" t="e">
        <f>AK28-AL22</f>
        <v>#NUM!</v>
      </c>
      <c r="AW23" s="17">
        <v>1</v>
      </c>
      <c r="AX23" s="6" t="e">
        <f>IF(AX27&gt;AX26,AX26,AX27)</f>
        <v>#NUM!</v>
      </c>
      <c r="AY23" s="6">
        <v>10</v>
      </c>
      <c r="AZ23" s="6">
        <v>10</v>
      </c>
    </row>
    <row r="24" spans="1:52" x14ac:dyDescent="0.25">
      <c r="A24" s="12">
        <v>20</v>
      </c>
      <c r="B24" s="13"/>
      <c r="C24" s="13"/>
      <c r="D24" s="13"/>
      <c r="E24" s="13"/>
      <c r="F24" s="13"/>
      <c r="H24" s="3"/>
      <c r="I24" s="3"/>
      <c r="J24" s="3"/>
      <c r="K24" s="3"/>
      <c r="L24" s="3"/>
      <c r="M24" s="3"/>
      <c r="N24" s="3"/>
      <c r="O24" s="3"/>
      <c r="P24" s="3"/>
      <c r="X24" s="15" t="str">
        <f>IF(I16="","","Mo="&amp;MODE(E:E))</f>
        <v/>
      </c>
      <c r="AJ24" s="6" t="s">
        <v>73</v>
      </c>
      <c r="AK24" s="6">
        <f>MIN(C:C)</f>
        <v>0</v>
      </c>
      <c r="AQ24" s="6" t="e">
        <f>AQ35-AQ30</f>
        <v>#NUM!</v>
      </c>
      <c r="AR24" s="6" t="e">
        <f>AQ24*3</f>
        <v>#NUM!</v>
      </c>
      <c r="AW24" s="17">
        <v>1</v>
      </c>
      <c r="AX24" s="6" t="e">
        <f>IF(AX27&gt;AX26,AX26,AX27)</f>
        <v>#NUM!</v>
      </c>
      <c r="AY24" s="6">
        <v>11</v>
      </c>
      <c r="AZ24" s="6">
        <v>9</v>
      </c>
    </row>
    <row r="25" spans="1:52" x14ac:dyDescent="0.25">
      <c r="A25" s="12">
        <v>21</v>
      </c>
      <c r="B25" s="13"/>
      <c r="C25" s="13"/>
      <c r="D25" s="13"/>
      <c r="E25" s="13"/>
      <c r="F25" s="13"/>
      <c r="H25" s="43" t="s">
        <v>89</v>
      </c>
      <c r="I25" s="43"/>
      <c r="J25" s="43"/>
      <c r="K25" s="43"/>
      <c r="L25" s="43"/>
      <c r="M25" s="43"/>
      <c r="N25" s="43"/>
      <c r="O25" s="43"/>
      <c r="P25" s="43"/>
      <c r="X25" s="15" t="str">
        <f>IF(I16="","","Me="&amp;MEDIAN(E:E))</f>
        <v/>
      </c>
      <c r="AJ25" s="6" t="s">
        <v>74</v>
      </c>
      <c r="AK25" s="6" t="e">
        <f>IF(AK24&lt;AK23,AK24,0)</f>
        <v>#NUM!</v>
      </c>
      <c r="AL25" s="6" t="e">
        <f>IF(AK24&lt;AK23,10,0)</f>
        <v>#NUM!</v>
      </c>
      <c r="AP25" s="6" t="s">
        <v>72</v>
      </c>
      <c r="AQ25" s="6" t="e">
        <f>AQ30-AR24</f>
        <v>#NUM!</v>
      </c>
      <c r="AW25" s="6" t="s">
        <v>74</v>
      </c>
      <c r="AX25" s="6" t="e">
        <f>IF(AX27&gt;AX26,AX27,0)</f>
        <v>#NUM!</v>
      </c>
      <c r="AY25" s="6" t="e">
        <f>IF(AX27&gt;AX26,10,0)</f>
        <v>#NUM!</v>
      </c>
    </row>
    <row r="26" spans="1:52" x14ac:dyDescent="0.25">
      <c r="A26" s="12">
        <v>22</v>
      </c>
      <c r="B26" s="13"/>
      <c r="C26" s="13"/>
      <c r="D26" s="13"/>
      <c r="E26" s="13"/>
      <c r="F26" s="13"/>
      <c r="H26" s="3" t="s">
        <v>90</v>
      </c>
      <c r="I26" s="3"/>
      <c r="J26" s="3"/>
      <c r="K26" s="3"/>
      <c r="L26" s="3"/>
      <c r="M26" s="3"/>
      <c r="N26" s="3"/>
      <c r="O26" s="3"/>
      <c r="P26" s="3"/>
      <c r="AJ26" s="17">
        <v>0</v>
      </c>
      <c r="AK26" s="6" t="e">
        <f>IF(AK24&lt;AK23,AK23,AK24)</f>
        <v>#NUM!</v>
      </c>
      <c r="AL26" s="6">
        <v>11</v>
      </c>
      <c r="AM26" s="6">
        <v>9</v>
      </c>
      <c r="AP26" s="6" t="s">
        <v>73</v>
      </c>
      <c r="AQ26" s="6">
        <f>MIN(E:E)</f>
        <v>0</v>
      </c>
      <c r="AW26" s="6" t="s">
        <v>72</v>
      </c>
      <c r="AX26" s="6" t="e">
        <f>AX22+AY11</f>
        <v>#NUM!</v>
      </c>
    </row>
    <row r="27" spans="1:52" x14ac:dyDescent="0.25">
      <c r="A27" s="12">
        <v>23</v>
      </c>
      <c r="B27" s="13"/>
      <c r="C27" s="13"/>
      <c r="D27" s="13"/>
      <c r="E27" s="13"/>
      <c r="F27" s="13"/>
      <c r="H27" s="3" t="s">
        <v>91</v>
      </c>
      <c r="I27" s="3"/>
      <c r="J27" s="3"/>
      <c r="K27" s="3"/>
      <c r="L27" s="3"/>
      <c r="M27" s="3"/>
      <c r="N27" s="3"/>
      <c r="O27" s="3"/>
      <c r="P27" s="3"/>
      <c r="AJ27" s="17">
        <v>0</v>
      </c>
      <c r="AK27" s="6" t="e">
        <f>IF(AK24&lt;AK23,AK23,AK24)</f>
        <v>#NUM!</v>
      </c>
      <c r="AL27" s="6">
        <v>10</v>
      </c>
      <c r="AM27" s="6">
        <v>10</v>
      </c>
      <c r="AP27" s="6" t="s">
        <v>74</v>
      </c>
      <c r="AQ27" s="6" t="e">
        <f>IF(AQ26&lt;AQ25,AQ26,0)</f>
        <v>#NUM!</v>
      </c>
      <c r="AR27" s="6" t="e">
        <f>IF(AQ26&lt;AQ25,10,0)</f>
        <v>#NUM!</v>
      </c>
      <c r="AW27" s="6" t="s">
        <v>86</v>
      </c>
      <c r="AX27" s="6">
        <f>MAX(F:F)</f>
        <v>0</v>
      </c>
    </row>
    <row r="28" spans="1:52" x14ac:dyDescent="0.25">
      <c r="A28" s="12">
        <v>24</v>
      </c>
      <c r="B28" s="13"/>
      <c r="C28" s="13"/>
      <c r="D28" s="13"/>
      <c r="E28" s="13"/>
      <c r="F28" s="13"/>
      <c r="H28" s="3" t="s">
        <v>92</v>
      </c>
      <c r="I28" s="3"/>
      <c r="J28" s="3"/>
      <c r="K28" s="3"/>
      <c r="L28" s="3"/>
      <c r="M28" s="3"/>
      <c r="N28" s="3"/>
      <c r="O28" s="3"/>
      <c r="P28" s="3"/>
      <c r="AJ28" s="17">
        <v>0.25</v>
      </c>
      <c r="AK28" s="6" t="e">
        <f>PERCENTILE(C:C,AJ28)</f>
        <v>#NUM!</v>
      </c>
      <c r="AL28" s="6">
        <v>10</v>
      </c>
      <c r="AM28" s="6">
        <v>10</v>
      </c>
      <c r="AP28" s="17">
        <v>0</v>
      </c>
      <c r="AQ28" s="6" t="e">
        <f>IF(AQ26&lt;AQ25,AQ25,AQ26)</f>
        <v>#NUM!</v>
      </c>
      <c r="AR28" s="6">
        <v>11</v>
      </c>
      <c r="AS28" s="6">
        <v>9</v>
      </c>
    </row>
    <row r="29" spans="1:52" x14ac:dyDescent="0.25">
      <c r="A29" s="12">
        <v>25</v>
      </c>
      <c r="B29" s="13"/>
      <c r="C29" s="13"/>
      <c r="D29" s="13"/>
      <c r="E29" s="13"/>
      <c r="F29" s="13"/>
      <c r="H29" s="3"/>
      <c r="I29" s="3" t="s">
        <v>93</v>
      </c>
      <c r="J29" s="3"/>
      <c r="K29" s="3"/>
      <c r="L29" s="3"/>
      <c r="M29" s="3"/>
      <c r="N29" s="3"/>
      <c r="O29" s="3"/>
      <c r="P29" s="3"/>
      <c r="S29" s="14" t="str">
        <f>F4</f>
        <v>X5</v>
      </c>
      <c r="T29" s="14"/>
      <c r="U29" s="14"/>
      <c r="V29" s="14"/>
      <c r="W29" s="14"/>
      <c r="X29" s="14"/>
      <c r="AJ29" s="17">
        <v>0.25</v>
      </c>
      <c r="AK29" s="6" t="e">
        <f t="shared" ref="AK29:AK33" si="5">PERCENTILE(C:C,AJ29)</f>
        <v>#NUM!</v>
      </c>
      <c r="AL29" s="6">
        <v>12</v>
      </c>
      <c r="AM29" s="6">
        <v>8</v>
      </c>
      <c r="AP29" s="17">
        <v>0</v>
      </c>
      <c r="AQ29" s="6" t="e">
        <f>IF(AQ26&lt;AQ25,AQ25,AQ26)</f>
        <v>#NUM!</v>
      </c>
      <c r="AR29" s="6">
        <v>10</v>
      </c>
      <c r="AS29" s="6">
        <v>10</v>
      </c>
    </row>
    <row r="30" spans="1:52" x14ac:dyDescent="0.25">
      <c r="A30" s="12">
        <v>26</v>
      </c>
      <c r="B30" s="13"/>
      <c r="C30" s="13"/>
      <c r="D30" s="13"/>
      <c r="E30" s="13"/>
      <c r="F30" s="13"/>
      <c r="H30" s="3"/>
      <c r="I30" s="3" t="s">
        <v>94</v>
      </c>
      <c r="J30" s="3"/>
      <c r="K30" s="3"/>
      <c r="L30" s="3"/>
      <c r="M30" s="3"/>
      <c r="N30" s="3"/>
      <c r="O30" s="3"/>
      <c r="P30" s="3"/>
      <c r="X30" s="15" t="str">
        <f>IF(I17="","","Mo="&amp;MODE(F:F))</f>
        <v/>
      </c>
      <c r="AJ30" s="17">
        <v>0.5</v>
      </c>
      <c r="AK30" s="6" t="e">
        <f t="shared" si="5"/>
        <v>#NUM!</v>
      </c>
      <c r="AL30" s="6">
        <v>12</v>
      </c>
      <c r="AM30" s="6">
        <v>8</v>
      </c>
      <c r="AP30" s="17">
        <v>0.25</v>
      </c>
      <c r="AQ30" s="6" t="e">
        <f>PERCENTILE(E:E,AP30)</f>
        <v>#NUM!</v>
      </c>
      <c r="AR30" s="6">
        <v>10</v>
      </c>
      <c r="AS30" s="6">
        <v>10</v>
      </c>
    </row>
    <row r="31" spans="1:52" x14ac:dyDescent="0.25">
      <c r="A31" s="12">
        <v>27</v>
      </c>
      <c r="B31" s="13"/>
      <c r="C31" s="13"/>
      <c r="D31" s="13"/>
      <c r="E31" s="13"/>
      <c r="F31" s="13"/>
      <c r="H31" s="3"/>
      <c r="I31" s="3" t="s">
        <v>95</v>
      </c>
      <c r="J31" s="3"/>
      <c r="K31" s="3"/>
      <c r="L31" s="3"/>
      <c r="M31" s="3"/>
      <c r="N31" s="3"/>
      <c r="O31" s="3"/>
      <c r="P31" s="3"/>
      <c r="X31" s="15" t="str">
        <f>IF(I17="","","Me="&amp;MEDIAN(F:F))</f>
        <v/>
      </c>
      <c r="AJ31" s="17">
        <v>0.5</v>
      </c>
      <c r="AK31" s="6" t="e">
        <f t="shared" si="5"/>
        <v>#NUM!</v>
      </c>
      <c r="AL31" s="6">
        <v>8</v>
      </c>
      <c r="AM31" s="6">
        <v>12</v>
      </c>
      <c r="AP31" s="17">
        <v>0.25</v>
      </c>
      <c r="AQ31" s="6" t="e">
        <f t="shared" ref="AQ31:AQ35" si="6">PERCENTILE(E:E,AP31)</f>
        <v>#NUM!</v>
      </c>
      <c r="AR31" s="6">
        <v>12</v>
      </c>
      <c r="AS31" s="6">
        <v>8</v>
      </c>
    </row>
    <row r="32" spans="1:52" x14ac:dyDescent="0.25">
      <c r="A32" s="12">
        <v>28</v>
      </c>
      <c r="B32" s="13"/>
      <c r="C32" s="13"/>
      <c r="D32" s="13"/>
      <c r="E32" s="13"/>
      <c r="F32" s="13"/>
      <c r="H32" s="3"/>
      <c r="J32" s="3"/>
      <c r="K32" s="3"/>
      <c r="L32" s="3"/>
      <c r="M32" s="3"/>
      <c r="N32" s="3"/>
      <c r="O32" s="3"/>
      <c r="P32" s="3"/>
      <c r="AJ32" s="17">
        <v>0.75</v>
      </c>
      <c r="AK32" s="6" t="e">
        <f t="shared" si="5"/>
        <v>#NUM!</v>
      </c>
      <c r="AL32" s="6">
        <v>8</v>
      </c>
      <c r="AM32" s="6">
        <v>12</v>
      </c>
      <c r="AP32" s="17">
        <v>0.5</v>
      </c>
      <c r="AQ32" s="6" t="e">
        <f t="shared" si="6"/>
        <v>#NUM!</v>
      </c>
      <c r="AR32" s="6">
        <v>12</v>
      </c>
      <c r="AS32" s="6">
        <v>8</v>
      </c>
    </row>
    <row r="33" spans="1:45" x14ac:dyDescent="0.25">
      <c r="A33" s="12">
        <v>29</v>
      </c>
      <c r="B33" s="13"/>
      <c r="C33" s="13"/>
      <c r="D33" s="13"/>
      <c r="E33" s="13"/>
      <c r="F33" s="13"/>
      <c r="H33" s="43" t="s">
        <v>96</v>
      </c>
      <c r="I33" s="43"/>
      <c r="J33" s="43"/>
      <c r="K33" s="43"/>
      <c r="L33" s="43"/>
      <c r="M33" s="43"/>
      <c r="N33" s="43"/>
      <c r="O33" s="43"/>
      <c r="P33" s="43"/>
      <c r="AJ33" s="17">
        <v>0.75</v>
      </c>
      <c r="AK33" s="6" t="e">
        <f t="shared" si="5"/>
        <v>#NUM!</v>
      </c>
      <c r="AL33" s="6">
        <v>10</v>
      </c>
      <c r="AM33" s="6">
        <v>10</v>
      </c>
      <c r="AP33" s="17">
        <v>0.5</v>
      </c>
      <c r="AQ33" s="6" t="e">
        <f t="shared" si="6"/>
        <v>#NUM!</v>
      </c>
      <c r="AR33" s="6">
        <v>8</v>
      </c>
      <c r="AS33" s="6">
        <v>12</v>
      </c>
    </row>
    <row r="34" spans="1:45" ht="15" customHeight="1" x14ac:dyDescent="0.25">
      <c r="A34" s="12">
        <v>30</v>
      </c>
      <c r="B34" s="13"/>
      <c r="C34" s="13"/>
      <c r="D34" s="13"/>
      <c r="E34" s="13"/>
      <c r="F34" s="13"/>
      <c r="H34" s="3" t="s">
        <v>97</v>
      </c>
      <c r="I34" s="3"/>
      <c r="J34" s="3"/>
      <c r="K34" s="3"/>
      <c r="L34" s="3"/>
      <c r="M34" s="3"/>
      <c r="N34" s="3"/>
      <c r="O34" s="3"/>
      <c r="P34" s="3"/>
      <c r="AJ34" s="17">
        <v>1</v>
      </c>
      <c r="AK34" s="6" t="e">
        <f>IF(AK38&gt;AK37,AK37,AK38)</f>
        <v>#NUM!</v>
      </c>
      <c r="AL34" s="6">
        <v>10</v>
      </c>
      <c r="AM34" s="6">
        <v>10</v>
      </c>
      <c r="AP34" s="17">
        <v>0.75</v>
      </c>
      <c r="AQ34" s="6" t="e">
        <f t="shared" si="6"/>
        <v>#NUM!</v>
      </c>
      <c r="AR34" s="6">
        <v>8</v>
      </c>
      <c r="AS34" s="6">
        <v>12</v>
      </c>
    </row>
    <row r="35" spans="1:45" x14ac:dyDescent="0.25">
      <c r="A35" s="12">
        <v>31</v>
      </c>
      <c r="B35" s="13"/>
      <c r="C35" s="13"/>
      <c r="D35" s="13"/>
      <c r="E35" s="13"/>
      <c r="F35" s="13"/>
      <c r="I35" s="44" t="s">
        <v>98</v>
      </c>
      <c r="J35" s="44"/>
      <c r="K35" s="44"/>
      <c r="L35" s="44"/>
      <c r="M35" s="44"/>
      <c r="N35" s="44"/>
      <c r="O35" s="44"/>
      <c r="P35" s="44"/>
      <c r="AJ35" s="17">
        <v>1</v>
      </c>
      <c r="AK35" s="6" t="e">
        <f>IF(AK38&gt;AK37,AK37,AK38)</f>
        <v>#NUM!</v>
      </c>
      <c r="AL35" s="6">
        <v>11</v>
      </c>
      <c r="AM35" s="6">
        <v>9</v>
      </c>
      <c r="AP35" s="17">
        <v>0.75</v>
      </c>
      <c r="AQ35" s="6" t="e">
        <f t="shared" si="6"/>
        <v>#NUM!</v>
      </c>
      <c r="AR35" s="6">
        <v>10</v>
      </c>
      <c r="AS35" s="6">
        <v>10</v>
      </c>
    </row>
    <row r="36" spans="1:45" x14ac:dyDescent="0.25">
      <c r="A36" s="12">
        <v>32</v>
      </c>
      <c r="B36" s="13"/>
      <c r="C36" s="13"/>
      <c r="D36" s="13"/>
      <c r="E36" s="13"/>
      <c r="F36" s="13"/>
      <c r="H36" s="3"/>
      <c r="I36" s="44"/>
      <c r="J36" s="44"/>
      <c r="K36" s="44"/>
      <c r="L36" s="44"/>
      <c r="M36" s="44"/>
      <c r="N36" s="44"/>
      <c r="O36" s="44"/>
      <c r="P36" s="44"/>
      <c r="S36" s="16" t="s">
        <v>99</v>
      </c>
      <c r="T36" s="16"/>
      <c r="U36" s="16"/>
      <c r="V36" s="16"/>
      <c r="W36" s="16"/>
      <c r="X36" s="16"/>
      <c r="AJ36" s="6" t="s">
        <v>74</v>
      </c>
      <c r="AK36" s="6" t="e">
        <f>IF(AK38&gt;AK37,AK38,0)</f>
        <v>#NUM!</v>
      </c>
      <c r="AL36" s="6" t="e">
        <f>IF(AK38&gt;AK37,10,0)</f>
        <v>#NUM!</v>
      </c>
      <c r="AP36" s="17">
        <v>1</v>
      </c>
      <c r="AQ36" s="6" t="e">
        <f>IF(AQ40&gt;AQ39,AQ39,AQ40)</f>
        <v>#NUM!</v>
      </c>
      <c r="AR36" s="6">
        <v>10</v>
      </c>
      <c r="AS36" s="6">
        <v>10</v>
      </c>
    </row>
    <row r="37" spans="1:45" x14ac:dyDescent="0.25">
      <c r="A37" s="12">
        <v>33</v>
      </c>
      <c r="B37" s="13"/>
      <c r="C37" s="13"/>
      <c r="D37" s="13"/>
      <c r="E37" s="13"/>
      <c r="F37" s="13"/>
      <c r="H37" s="3"/>
      <c r="I37" s="45"/>
      <c r="J37" s="45"/>
      <c r="K37" s="45"/>
      <c r="L37" s="45"/>
      <c r="M37" s="45"/>
      <c r="N37" s="45"/>
      <c r="O37" s="45"/>
      <c r="P37" s="45"/>
      <c r="S37" s="16"/>
      <c r="T37" s="16"/>
      <c r="U37" s="16"/>
      <c r="V37" s="16"/>
      <c r="W37" s="16"/>
      <c r="X37" s="16"/>
      <c r="AJ37" s="6" t="s">
        <v>72</v>
      </c>
      <c r="AK37" s="6" t="e">
        <f>AK33+AL22</f>
        <v>#NUM!</v>
      </c>
      <c r="AP37" s="17">
        <v>1</v>
      </c>
      <c r="AQ37" s="6" t="e">
        <f>IF(AQ40&gt;AQ39,AQ39,AQ40)</f>
        <v>#NUM!</v>
      </c>
      <c r="AR37" s="6">
        <v>11</v>
      </c>
      <c r="AS37" s="6">
        <v>9</v>
      </c>
    </row>
    <row r="38" spans="1:45" x14ac:dyDescent="0.25">
      <c r="A38" s="12">
        <v>34</v>
      </c>
      <c r="B38" s="13"/>
      <c r="C38" s="13"/>
      <c r="D38" s="13"/>
      <c r="E38" s="13"/>
      <c r="F38" s="13"/>
      <c r="H38" s="3" t="s">
        <v>100</v>
      </c>
      <c r="I38" s="3"/>
      <c r="J38" s="3"/>
      <c r="K38" s="3"/>
      <c r="L38" s="3"/>
      <c r="M38" s="3"/>
      <c r="N38" s="3"/>
      <c r="O38" s="3"/>
      <c r="P38" s="3"/>
      <c r="S38" s="16"/>
      <c r="T38" s="16"/>
      <c r="U38" s="16"/>
      <c r="V38" s="16"/>
      <c r="W38" s="16"/>
      <c r="X38" s="16"/>
      <c r="AJ38" s="6" t="s">
        <v>86</v>
      </c>
      <c r="AK38" s="6">
        <f>MAX(C:C)</f>
        <v>0</v>
      </c>
      <c r="AP38" s="6" t="s">
        <v>74</v>
      </c>
      <c r="AQ38" s="6" t="e">
        <f>IF(AQ40&gt;AQ39,AQ40,0)</f>
        <v>#NUM!</v>
      </c>
      <c r="AR38" s="6" t="e">
        <f>IF(AQ40&gt;AQ39,10,0)</f>
        <v>#NUM!</v>
      </c>
    </row>
    <row r="39" spans="1:45" x14ac:dyDescent="0.25">
      <c r="A39" s="12">
        <v>35</v>
      </c>
      <c r="B39" s="13"/>
      <c r="C39" s="13"/>
      <c r="D39" s="13"/>
      <c r="E39" s="13"/>
      <c r="F39" s="13"/>
      <c r="H39" s="3"/>
      <c r="I39" s="44" t="s">
        <v>101</v>
      </c>
      <c r="J39" s="44"/>
      <c r="K39" s="44"/>
      <c r="L39" s="44"/>
      <c r="M39" s="44"/>
      <c r="N39" s="44"/>
      <c r="O39" s="44"/>
      <c r="P39" s="44"/>
      <c r="S39" s="16"/>
      <c r="T39" s="16"/>
      <c r="U39" s="16"/>
      <c r="V39" s="16"/>
      <c r="W39" s="16"/>
      <c r="X39" s="16"/>
      <c r="AP39" s="6" t="s">
        <v>72</v>
      </c>
      <c r="AQ39" s="6" t="e">
        <f>AQ35+AR24</f>
        <v>#NUM!</v>
      </c>
    </row>
    <row r="40" spans="1:45" x14ac:dyDescent="0.25">
      <c r="A40" s="12">
        <v>36</v>
      </c>
      <c r="B40" s="13"/>
      <c r="C40" s="13"/>
      <c r="D40" s="13"/>
      <c r="E40" s="13"/>
      <c r="F40" s="13"/>
      <c r="H40" s="3"/>
      <c r="I40" s="44"/>
      <c r="J40" s="44"/>
      <c r="K40" s="44"/>
      <c r="L40" s="44"/>
      <c r="M40" s="44"/>
      <c r="N40" s="44"/>
      <c r="O40" s="44"/>
      <c r="P40" s="44"/>
      <c r="V40" s="3" t="s">
        <v>102</v>
      </c>
      <c r="AP40" s="6" t="s">
        <v>86</v>
      </c>
      <c r="AQ40" s="6">
        <f>MAX(E:E)</f>
        <v>0</v>
      </c>
    </row>
    <row r="41" spans="1:45" x14ac:dyDescent="0.25">
      <c r="A41" s="12">
        <v>37</v>
      </c>
      <c r="B41" s="13"/>
      <c r="C41" s="13"/>
      <c r="D41" s="13"/>
      <c r="E41" s="13"/>
      <c r="F41" s="13"/>
      <c r="H41" s="3"/>
      <c r="I41" s="46"/>
      <c r="J41" s="46"/>
      <c r="K41" s="46"/>
      <c r="L41" s="46"/>
      <c r="M41" s="46"/>
      <c r="N41" s="46"/>
      <c r="O41" s="46"/>
      <c r="P41" s="46"/>
    </row>
    <row r="42" spans="1:45" x14ac:dyDescent="0.25">
      <c r="A42" s="12">
        <v>38</v>
      </c>
      <c r="B42" s="13"/>
      <c r="C42" s="13"/>
      <c r="D42" s="13"/>
      <c r="E42" s="13"/>
      <c r="F42" s="13"/>
      <c r="H42" s="3"/>
      <c r="I42" s="3"/>
      <c r="J42" s="3"/>
      <c r="K42" s="3"/>
      <c r="L42" s="3"/>
      <c r="M42" s="3"/>
      <c r="N42" s="3"/>
      <c r="O42" s="3"/>
      <c r="P42" s="3"/>
    </row>
    <row r="43" spans="1:45" x14ac:dyDescent="0.25">
      <c r="A43" s="12">
        <v>39</v>
      </c>
      <c r="B43" s="13"/>
      <c r="C43" s="13"/>
      <c r="D43" s="13"/>
      <c r="E43" s="13"/>
      <c r="F43" s="13"/>
      <c r="H43" s="47" t="s">
        <v>103</v>
      </c>
      <c r="I43" s="47"/>
      <c r="J43" s="47"/>
      <c r="K43" s="47"/>
      <c r="L43" s="47"/>
      <c r="M43" s="47"/>
      <c r="N43" s="3"/>
      <c r="O43" s="3"/>
      <c r="P43" s="3"/>
    </row>
    <row r="44" spans="1:45" ht="26.25" customHeight="1" x14ac:dyDescent="0.25">
      <c r="A44" s="12">
        <v>40</v>
      </c>
      <c r="B44" s="13"/>
      <c r="C44" s="13"/>
      <c r="D44" s="13"/>
      <c r="E44" s="13"/>
      <c r="F44" s="13"/>
      <c r="H44" s="48"/>
      <c r="I44" s="48"/>
      <c r="J44" s="48"/>
      <c r="K44" s="48"/>
      <c r="L44" s="48"/>
      <c r="M44" s="48"/>
      <c r="N44" s="3"/>
      <c r="O44" s="3"/>
      <c r="P44" s="3"/>
    </row>
    <row r="45" spans="1:45" x14ac:dyDescent="0.25">
      <c r="A45" s="12">
        <v>41</v>
      </c>
      <c r="B45" s="13"/>
      <c r="C45" s="13"/>
      <c r="D45" s="13"/>
      <c r="E45" s="13"/>
      <c r="F45" s="13"/>
      <c r="H45" s="49" t="s">
        <v>104</v>
      </c>
      <c r="I45" s="49" t="s">
        <v>105</v>
      </c>
      <c r="J45" s="49" t="s">
        <v>106</v>
      </c>
      <c r="K45" s="49" t="s">
        <v>104</v>
      </c>
      <c r="L45" s="49" t="s">
        <v>105</v>
      </c>
      <c r="M45" s="49" t="s">
        <v>106</v>
      </c>
      <c r="N45" s="3"/>
      <c r="O45" s="3"/>
      <c r="P45" s="3"/>
    </row>
    <row r="46" spans="1:45" x14ac:dyDescent="0.25">
      <c r="A46" s="12">
        <v>42</v>
      </c>
      <c r="B46" s="13"/>
      <c r="C46" s="13"/>
      <c r="D46" s="13"/>
      <c r="E46" s="13"/>
      <c r="F46" s="13"/>
      <c r="H46" s="49"/>
      <c r="I46" s="49"/>
      <c r="J46" s="49"/>
      <c r="K46" s="49"/>
      <c r="L46" s="49"/>
      <c r="M46" s="49"/>
      <c r="N46" s="3"/>
      <c r="O46" s="3"/>
      <c r="P46" s="3"/>
    </row>
    <row r="47" spans="1:45" x14ac:dyDescent="0.25">
      <c r="A47" s="12">
        <v>43</v>
      </c>
      <c r="B47" s="13"/>
      <c r="C47" s="13"/>
      <c r="D47" s="13"/>
      <c r="E47" s="13"/>
      <c r="F47" s="13"/>
      <c r="H47" s="50">
        <v>10</v>
      </c>
      <c r="I47" s="51">
        <v>1.3740000000000001</v>
      </c>
      <c r="J47" s="52">
        <v>2.6680000000000001</v>
      </c>
      <c r="K47" s="50">
        <v>75</v>
      </c>
      <c r="L47" s="52">
        <v>0.55500000000000005</v>
      </c>
      <c r="M47" s="52">
        <v>1.0960000000000001</v>
      </c>
      <c r="N47" s="3"/>
      <c r="O47" s="3"/>
      <c r="P47" s="3"/>
    </row>
    <row r="48" spans="1:45" x14ac:dyDescent="0.25">
      <c r="A48" s="12">
        <v>44</v>
      </c>
      <c r="B48" s="13"/>
      <c r="C48" s="13"/>
      <c r="D48" s="13"/>
      <c r="E48" s="13"/>
      <c r="F48" s="13"/>
      <c r="H48" s="50">
        <v>15</v>
      </c>
      <c r="I48" s="53">
        <v>1.1599999999999999</v>
      </c>
      <c r="J48" s="54">
        <v>2.242</v>
      </c>
      <c r="K48" s="50">
        <v>80</v>
      </c>
      <c r="L48" s="54">
        <v>0.53800000000000003</v>
      </c>
      <c r="M48" s="54">
        <v>1.0640000000000001</v>
      </c>
      <c r="N48" s="3"/>
      <c r="O48" s="3"/>
      <c r="P48" s="3"/>
    </row>
    <row r="49" spans="1:16" x14ac:dyDescent="0.25">
      <c r="A49" s="12">
        <v>45</v>
      </c>
      <c r="B49" s="13"/>
      <c r="C49" s="13"/>
      <c r="D49" s="13"/>
      <c r="E49" s="13"/>
      <c r="F49" s="13"/>
      <c r="H49" s="50">
        <v>20</v>
      </c>
      <c r="I49" s="53">
        <v>1.024</v>
      </c>
      <c r="J49" s="54">
        <v>1.9850000000000001</v>
      </c>
      <c r="K49" s="50">
        <v>85</v>
      </c>
      <c r="L49" s="54">
        <v>0.52200000000000002</v>
      </c>
      <c r="M49" s="54">
        <v>1.034</v>
      </c>
      <c r="N49" s="3"/>
      <c r="O49" s="3"/>
      <c r="P49" s="3"/>
    </row>
    <row r="50" spans="1:16" x14ac:dyDescent="0.25">
      <c r="A50" s="12">
        <v>46</v>
      </c>
      <c r="B50" s="13"/>
      <c r="C50" s="13"/>
      <c r="D50" s="13"/>
      <c r="E50" s="13"/>
      <c r="F50" s="13"/>
      <c r="H50" s="50">
        <v>25</v>
      </c>
      <c r="I50" s="53">
        <v>0.92700000000000005</v>
      </c>
      <c r="J50" s="54">
        <v>1.8029999999999999</v>
      </c>
      <c r="K50" s="50">
        <v>90</v>
      </c>
      <c r="L50" s="54">
        <v>0.50800000000000001</v>
      </c>
      <c r="M50" s="54">
        <v>1.006</v>
      </c>
      <c r="N50" s="3"/>
      <c r="O50" s="3"/>
      <c r="P50" s="3"/>
    </row>
    <row r="51" spans="1:16" x14ac:dyDescent="0.25">
      <c r="A51" s="12">
        <v>47</v>
      </c>
      <c r="B51" s="13"/>
      <c r="C51" s="13"/>
      <c r="D51" s="13"/>
      <c r="E51" s="13"/>
      <c r="F51" s="13"/>
      <c r="H51" s="50">
        <v>30</v>
      </c>
      <c r="I51" s="53">
        <v>0.85399999999999998</v>
      </c>
      <c r="J51" s="54">
        <v>1.665</v>
      </c>
      <c r="K51" s="50">
        <v>95</v>
      </c>
      <c r="L51" s="54">
        <v>0.495</v>
      </c>
      <c r="M51" s="54">
        <v>0.98</v>
      </c>
      <c r="N51" s="3"/>
      <c r="O51" s="3"/>
      <c r="P51" s="3"/>
    </row>
    <row r="52" spans="1:16" x14ac:dyDescent="0.25">
      <c r="A52" s="12">
        <v>48</v>
      </c>
      <c r="B52" s="13"/>
      <c r="C52" s="13"/>
      <c r="D52" s="13"/>
      <c r="E52" s="13"/>
      <c r="F52" s="13"/>
      <c r="H52" s="50">
        <v>35</v>
      </c>
      <c r="I52" s="53">
        <v>0.79500000000000004</v>
      </c>
      <c r="J52" s="54">
        <v>1.556</v>
      </c>
      <c r="K52" s="50">
        <v>100</v>
      </c>
      <c r="L52" s="54">
        <v>0.48299999999999998</v>
      </c>
      <c r="M52" s="54">
        <v>0.95699999999999996</v>
      </c>
      <c r="N52" s="3"/>
      <c r="O52" s="3"/>
      <c r="P52" s="3"/>
    </row>
    <row r="53" spans="1:16" x14ac:dyDescent="0.25">
      <c r="A53" s="12">
        <v>49</v>
      </c>
      <c r="B53" s="13"/>
      <c r="C53" s="13"/>
      <c r="D53" s="13"/>
      <c r="E53" s="13"/>
      <c r="F53" s="13"/>
      <c r="H53" s="50">
        <v>40</v>
      </c>
      <c r="I53" s="53">
        <v>0.748</v>
      </c>
      <c r="J53" s="54">
        <v>1.4650000000000001</v>
      </c>
      <c r="K53" s="50">
        <v>150</v>
      </c>
      <c r="L53" s="54">
        <v>0.39600000000000002</v>
      </c>
      <c r="M53" s="54">
        <v>0.78700000000000003</v>
      </c>
      <c r="N53" s="3"/>
      <c r="O53" s="3"/>
      <c r="P53" s="3"/>
    </row>
    <row r="54" spans="1:16" x14ac:dyDescent="0.25">
      <c r="A54" s="12">
        <v>50</v>
      </c>
      <c r="B54" s="13"/>
      <c r="C54" s="13"/>
      <c r="D54" s="13"/>
      <c r="E54" s="13"/>
      <c r="F54" s="13"/>
      <c r="H54" s="50">
        <v>45</v>
      </c>
      <c r="I54" s="53">
        <v>0.70699999999999996</v>
      </c>
      <c r="J54" s="54">
        <v>1.389</v>
      </c>
      <c r="K54" s="50">
        <v>200</v>
      </c>
      <c r="L54" s="54">
        <v>0.34399999999999997</v>
      </c>
      <c r="M54" s="54">
        <v>0.68400000000000005</v>
      </c>
      <c r="N54" s="3"/>
      <c r="O54" s="3"/>
      <c r="P54" s="3"/>
    </row>
    <row r="55" spans="1:16" x14ac:dyDescent="0.25">
      <c r="A55" s="12">
        <v>51</v>
      </c>
      <c r="B55" s="13"/>
      <c r="C55" s="13"/>
      <c r="D55" s="13"/>
      <c r="E55" s="13"/>
      <c r="F55" s="13"/>
      <c r="H55" s="50">
        <v>50</v>
      </c>
      <c r="I55" s="55">
        <v>0.67300000000000004</v>
      </c>
      <c r="J55" s="56">
        <v>1.3240000000000001</v>
      </c>
      <c r="K55" s="50">
        <v>250</v>
      </c>
      <c r="L55" s="54">
        <v>0.308</v>
      </c>
      <c r="M55" s="54">
        <v>0.61399999999999999</v>
      </c>
      <c r="N55" s="3"/>
      <c r="O55" s="3"/>
      <c r="P55" s="3"/>
    </row>
    <row r="56" spans="1:16" x14ac:dyDescent="0.25">
      <c r="A56" s="12">
        <v>52</v>
      </c>
      <c r="B56" s="13"/>
      <c r="C56" s="13"/>
      <c r="D56" s="13"/>
      <c r="E56" s="13"/>
      <c r="F56" s="13"/>
      <c r="H56" s="50">
        <v>55</v>
      </c>
      <c r="I56" s="53">
        <v>0.64300000000000002</v>
      </c>
      <c r="J56" s="54">
        <v>1.2669999999999999</v>
      </c>
      <c r="K56" s="50">
        <v>300</v>
      </c>
      <c r="L56" s="54">
        <v>0.28100000000000003</v>
      </c>
      <c r="M56" s="54">
        <v>0.56100000000000005</v>
      </c>
      <c r="N56" s="3"/>
      <c r="O56" s="3"/>
      <c r="P56" s="3"/>
    </row>
    <row r="57" spans="1:16" x14ac:dyDescent="0.25">
      <c r="A57" s="12">
        <v>53</v>
      </c>
      <c r="B57" s="13"/>
      <c r="C57" s="13"/>
      <c r="D57" s="13"/>
      <c r="E57" s="13"/>
      <c r="F57" s="13"/>
      <c r="H57" s="50">
        <v>60</v>
      </c>
      <c r="I57" s="53">
        <v>0.61699999999999999</v>
      </c>
      <c r="J57" s="54">
        <v>1.2170000000000001</v>
      </c>
      <c r="K57" s="50">
        <v>350</v>
      </c>
      <c r="L57" s="54">
        <v>0.26100000000000001</v>
      </c>
      <c r="M57" s="54">
        <v>0.52</v>
      </c>
      <c r="N57" s="3"/>
      <c r="O57" s="3"/>
      <c r="P57" s="3"/>
    </row>
    <row r="58" spans="1:16" x14ac:dyDescent="0.25">
      <c r="A58" s="12">
        <v>54</v>
      </c>
      <c r="B58" s="13"/>
      <c r="C58" s="13"/>
      <c r="D58" s="13"/>
      <c r="E58" s="13"/>
      <c r="F58" s="13"/>
      <c r="H58" s="50">
        <v>65</v>
      </c>
      <c r="I58" s="53">
        <v>0.59399999999999997</v>
      </c>
      <c r="J58" s="54">
        <v>1.1719999999999999</v>
      </c>
      <c r="K58" s="50">
        <v>400</v>
      </c>
      <c r="L58" s="54">
        <v>0.24399999999999999</v>
      </c>
      <c r="M58" s="54">
        <v>0.48699999999999999</v>
      </c>
      <c r="N58" s="3"/>
      <c r="O58" s="3"/>
      <c r="P58" s="3"/>
    </row>
    <row r="59" spans="1:16" x14ac:dyDescent="0.25">
      <c r="A59" s="12">
        <v>55</v>
      </c>
      <c r="B59" s="13"/>
      <c r="C59" s="13"/>
      <c r="D59" s="13"/>
      <c r="E59" s="13"/>
      <c r="F59" s="13"/>
      <c r="H59" s="50">
        <v>70</v>
      </c>
      <c r="I59" s="53">
        <v>0.57399999999999995</v>
      </c>
      <c r="J59" s="54">
        <v>1.133</v>
      </c>
      <c r="K59" s="50">
        <v>450</v>
      </c>
      <c r="L59" s="54">
        <v>0.23</v>
      </c>
      <c r="M59" s="54">
        <v>0.45900000000000002</v>
      </c>
      <c r="N59" s="3"/>
      <c r="O59" s="3"/>
      <c r="P59" s="3"/>
    </row>
    <row r="60" spans="1:16" x14ac:dyDescent="0.25">
      <c r="A60" s="12">
        <v>56</v>
      </c>
      <c r="B60" s="13"/>
      <c r="C60" s="13"/>
      <c r="D60" s="13"/>
      <c r="E60" s="13"/>
      <c r="F60" s="13"/>
      <c r="H60" s="3"/>
      <c r="I60" s="3"/>
      <c r="J60" s="3"/>
      <c r="K60" s="3"/>
      <c r="L60" s="3"/>
      <c r="M60" s="3"/>
      <c r="N60" s="3"/>
      <c r="O60" s="3"/>
      <c r="P60" s="3"/>
    </row>
    <row r="61" spans="1:16" x14ac:dyDescent="0.25">
      <c r="A61" s="12">
        <v>57</v>
      </c>
      <c r="B61" s="13"/>
      <c r="C61" s="13"/>
      <c r="D61" s="13"/>
      <c r="E61" s="13"/>
      <c r="F61" s="13"/>
      <c r="H61" s="3"/>
      <c r="I61" s="3"/>
      <c r="J61" s="3"/>
      <c r="K61" s="3"/>
      <c r="L61" s="3"/>
      <c r="M61" s="3"/>
      <c r="N61" s="3"/>
      <c r="O61" s="3"/>
      <c r="P61" s="3"/>
    </row>
    <row r="62" spans="1:16" x14ac:dyDescent="0.25">
      <c r="A62" s="12">
        <v>58</v>
      </c>
      <c r="B62" s="13"/>
      <c r="C62" s="13"/>
      <c r="D62" s="13"/>
      <c r="E62" s="13"/>
      <c r="F62" s="13"/>
      <c r="H62" s="3"/>
      <c r="I62" s="3"/>
      <c r="J62" s="3"/>
      <c r="K62" s="3"/>
      <c r="L62" s="3"/>
      <c r="M62" s="3"/>
      <c r="N62" s="3"/>
      <c r="O62" s="3"/>
      <c r="P62" s="3"/>
    </row>
    <row r="63" spans="1:16" x14ac:dyDescent="0.25">
      <c r="A63" s="12">
        <v>59</v>
      </c>
      <c r="B63" s="13"/>
      <c r="C63" s="13"/>
      <c r="D63" s="13"/>
      <c r="E63" s="13"/>
      <c r="F63" s="13"/>
      <c r="H63" s="3"/>
      <c r="I63" s="3"/>
      <c r="J63" s="3"/>
      <c r="K63" s="3"/>
      <c r="L63" s="3"/>
      <c r="M63" s="3"/>
      <c r="N63" s="3"/>
      <c r="O63" s="3"/>
      <c r="P63" s="3"/>
    </row>
    <row r="64" spans="1:16" x14ac:dyDescent="0.25">
      <c r="A64" s="12">
        <v>60</v>
      </c>
      <c r="B64" s="13"/>
      <c r="C64" s="13"/>
      <c r="D64" s="13"/>
      <c r="E64" s="13"/>
      <c r="F64" s="13"/>
      <c r="H64" s="3"/>
      <c r="I64" s="3"/>
      <c r="J64" s="3"/>
      <c r="K64" s="3"/>
      <c r="L64" s="3"/>
      <c r="M64" s="3"/>
      <c r="N64" s="3"/>
      <c r="O64" s="3"/>
      <c r="P64" s="3"/>
    </row>
    <row r="65" spans="1:16" x14ac:dyDescent="0.25">
      <c r="A65" s="12">
        <v>61</v>
      </c>
      <c r="B65" s="13"/>
      <c r="C65" s="13"/>
      <c r="D65" s="13"/>
      <c r="E65" s="13"/>
      <c r="F65" s="13"/>
      <c r="H65" s="3"/>
      <c r="I65" s="3"/>
      <c r="J65" s="3"/>
      <c r="K65" s="3"/>
      <c r="L65" s="3"/>
      <c r="M65" s="3"/>
      <c r="N65" s="3"/>
      <c r="O65" s="3"/>
      <c r="P65" s="3"/>
    </row>
    <row r="66" spans="1:16" x14ac:dyDescent="0.25">
      <c r="A66" s="12">
        <v>62</v>
      </c>
      <c r="B66" s="13"/>
      <c r="C66" s="13"/>
      <c r="D66" s="13"/>
      <c r="E66" s="13"/>
      <c r="F66" s="13"/>
      <c r="H66" s="3"/>
      <c r="I66" s="3"/>
      <c r="J66" s="3"/>
      <c r="K66" s="3"/>
      <c r="L66" s="3"/>
      <c r="M66" s="3"/>
      <c r="N66" s="3"/>
      <c r="O66" s="3"/>
      <c r="P66" s="3"/>
    </row>
    <row r="67" spans="1:16" x14ac:dyDescent="0.25">
      <c r="A67" s="12">
        <v>63</v>
      </c>
      <c r="B67" s="13"/>
      <c r="C67" s="13"/>
      <c r="D67" s="13"/>
      <c r="E67" s="13"/>
      <c r="F67" s="13"/>
      <c r="H67" s="3"/>
      <c r="I67" s="3"/>
      <c r="J67" s="3"/>
      <c r="K67" s="3"/>
      <c r="L67" s="3"/>
      <c r="M67" s="3"/>
      <c r="N67" s="3"/>
      <c r="O67" s="3"/>
      <c r="P67" s="3"/>
    </row>
    <row r="68" spans="1:16" x14ac:dyDescent="0.25">
      <c r="A68" s="12">
        <v>64</v>
      </c>
      <c r="B68" s="13"/>
      <c r="C68" s="13"/>
      <c r="D68" s="13"/>
      <c r="E68" s="13"/>
      <c r="F68" s="13"/>
      <c r="H68" s="3"/>
      <c r="I68" s="3"/>
      <c r="J68" s="3"/>
      <c r="K68" s="3"/>
      <c r="L68" s="3"/>
      <c r="M68" s="3"/>
      <c r="N68" s="3"/>
      <c r="O68" s="3"/>
      <c r="P68" s="3"/>
    </row>
    <row r="69" spans="1:16" x14ac:dyDescent="0.25">
      <c r="A69" s="12">
        <v>65</v>
      </c>
      <c r="B69" s="13"/>
      <c r="C69" s="13"/>
      <c r="D69" s="13"/>
      <c r="E69" s="13"/>
      <c r="F69" s="13"/>
      <c r="K69" s="3"/>
      <c r="L69" s="3"/>
      <c r="M69" s="3"/>
      <c r="N69" s="3"/>
      <c r="O69" s="3"/>
      <c r="P69" s="3"/>
    </row>
    <row r="70" spans="1:16" x14ac:dyDescent="0.25">
      <c r="A70" s="12">
        <v>66</v>
      </c>
      <c r="B70" s="13"/>
      <c r="C70" s="13"/>
      <c r="D70" s="13"/>
      <c r="E70" s="13"/>
      <c r="F70" s="13"/>
      <c r="K70" s="3"/>
      <c r="L70" s="3"/>
      <c r="M70" s="3"/>
      <c r="N70" s="3"/>
      <c r="O70" s="3"/>
      <c r="P70" s="3"/>
    </row>
    <row r="71" spans="1:16" x14ac:dyDescent="0.25">
      <c r="A71" s="12">
        <v>67</v>
      </c>
      <c r="B71" s="13"/>
      <c r="C71" s="13"/>
      <c r="D71" s="13"/>
      <c r="E71" s="13"/>
      <c r="F71" s="13"/>
      <c r="K71" s="3"/>
      <c r="L71" s="3"/>
      <c r="M71" s="3"/>
      <c r="N71" s="3"/>
      <c r="O71" s="3"/>
      <c r="P71" s="3"/>
    </row>
    <row r="72" spans="1:16" x14ac:dyDescent="0.25">
      <c r="A72" s="12">
        <v>68</v>
      </c>
      <c r="B72" s="13"/>
      <c r="C72" s="13"/>
      <c r="D72" s="13"/>
      <c r="E72" s="13"/>
      <c r="F72" s="13"/>
      <c r="K72" s="3"/>
      <c r="L72" s="3"/>
      <c r="M72" s="3"/>
      <c r="N72" s="3"/>
      <c r="O72" s="3"/>
      <c r="P72" s="3"/>
    </row>
    <row r="73" spans="1:16" x14ac:dyDescent="0.25">
      <c r="A73" s="12">
        <v>69</v>
      </c>
      <c r="B73" s="13"/>
      <c r="C73" s="13"/>
      <c r="D73" s="13"/>
      <c r="E73" s="13"/>
      <c r="F73" s="13"/>
      <c r="K73" s="3"/>
      <c r="L73" s="3"/>
      <c r="M73" s="3"/>
      <c r="N73" s="3"/>
      <c r="O73" s="3"/>
      <c r="P73" s="3"/>
    </row>
    <row r="74" spans="1:16" x14ac:dyDescent="0.25">
      <c r="A74" s="12">
        <v>70</v>
      </c>
      <c r="B74" s="13"/>
      <c r="C74" s="13"/>
      <c r="D74" s="13"/>
      <c r="E74" s="13"/>
      <c r="F74" s="13"/>
      <c r="H74" s="3"/>
      <c r="I74" s="3"/>
      <c r="J74" s="3"/>
      <c r="K74" s="3"/>
      <c r="L74" s="3"/>
      <c r="M74" s="3"/>
      <c r="N74" s="3"/>
      <c r="O74" s="3"/>
      <c r="P74" s="3"/>
    </row>
    <row r="75" spans="1:16" x14ac:dyDescent="0.25">
      <c r="A75" s="12">
        <v>71</v>
      </c>
      <c r="B75" s="13"/>
      <c r="C75" s="13"/>
      <c r="D75" s="13"/>
      <c r="E75" s="13"/>
      <c r="F75" s="13"/>
      <c r="H75" s="3"/>
      <c r="I75" s="3"/>
      <c r="J75" s="3"/>
      <c r="K75" s="3"/>
      <c r="L75" s="3"/>
      <c r="M75" s="3"/>
      <c r="N75" s="3"/>
      <c r="O75" s="3"/>
      <c r="P75" s="3"/>
    </row>
    <row r="76" spans="1:16" x14ac:dyDescent="0.25">
      <c r="A76" s="12">
        <v>72</v>
      </c>
      <c r="B76" s="13"/>
      <c r="C76" s="13"/>
      <c r="D76" s="13"/>
      <c r="E76" s="13"/>
      <c r="F76" s="13"/>
      <c r="H76" s="3"/>
      <c r="I76" s="3"/>
      <c r="J76" s="3"/>
      <c r="K76" s="3"/>
      <c r="L76" s="3"/>
      <c r="M76" s="3"/>
      <c r="N76" s="3"/>
      <c r="O76" s="3"/>
      <c r="P76" s="3"/>
    </row>
    <row r="77" spans="1:16" x14ac:dyDescent="0.25">
      <c r="A77" s="12">
        <v>73</v>
      </c>
      <c r="B77" s="13"/>
      <c r="C77" s="13"/>
      <c r="D77" s="13"/>
      <c r="E77" s="13"/>
      <c r="F77" s="13"/>
      <c r="H77" s="3"/>
      <c r="I77" s="3"/>
      <c r="J77" s="3"/>
      <c r="K77" s="3"/>
      <c r="L77" s="3"/>
      <c r="M77" s="3"/>
      <c r="N77" s="3"/>
      <c r="O77" s="3"/>
      <c r="P77" s="3"/>
    </row>
    <row r="78" spans="1:16" x14ac:dyDescent="0.25">
      <c r="A78" s="12">
        <v>74</v>
      </c>
      <c r="B78" s="13"/>
      <c r="C78" s="13"/>
      <c r="D78" s="13"/>
      <c r="E78" s="13"/>
      <c r="F78" s="13"/>
      <c r="H78" s="3"/>
      <c r="I78" s="3"/>
      <c r="J78" s="3"/>
      <c r="K78" s="3"/>
      <c r="L78" s="3"/>
      <c r="M78" s="3"/>
      <c r="N78" s="3"/>
      <c r="O78" s="3"/>
      <c r="P78" s="3"/>
    </row>
    <row r="79" spans="1:16" x14ac:dyDescent="0.25">
      <c r="A79" s="12">
        <v>75</v>
      </c>
      <c r="B79" s="13"/>
      <c r="C79" s="13"/>
      <c r="D79" s="13"/>
      <c r="E79" s="13"/>
      <c r="F79" s="13"/>
      <c r="H79" s="3"/>
      <c r="I79" s="3"/>
      <c r="J79" s="3"/>
      <c r="K79" s="3"/>
      <c r="L79" s="3"/>
      <c r="M79" s="3"/>
      <c r="N79" s="3"/>
      <c r="O79" s="3"/>
      <c r="P79" s="3"/>
    </row>
    <row r="80" spans="1:16" x14ac:dyDescent="0.25">
      <c r="A80" s="12">
        <v>76</v>
      </c>
      <c r="B80" s="13"/>
      <c r="C80" s="13"/>
      <c r="D80" s="13"/>
      <c r="E80" s="13"/>
      <c r="F80" s="13"/>
      <c r="H80" s="3"/>
      <c r="I80" s="3"/>
      <c r="J80" s="3"/>
      <c r="K80" s="3"/>
      <c r="L80" s="3"/>
      <c r="M80" s="3"/>
      <c r="N80" s="3"/>
      <c r="O80" s="3"/>
      <c r="P80" s="3"/>
    </row>
    <row r="81" spans="1:16" x14ac:dyDescent="0.25">
      <c r="A81" s="12">
        <v>77</v>
      </c>
      <c r="B81" s="13"/>
      <c r="C81" s="13"/>
      <c r="D81" s="13"/>
      <c r="E81" s="13"/>
      <c r="F81" s="13"/>
      <c r="H81" s="3"/>
      <c r="I81" s="3"/>
      <c r="J81" s="3"/>
      <c r="K81" s="3"/>
      <c r="L81" s="3"/>
      <c r="M81" s="3"/>
      <c r="N81" s="3"/>
      <c r="O81" s="3"/>
      <c r="P81" s="3"/>
    </row>
    <row r="82" spans="1:16" x14ac:dyDescent="0.25">
      <c r="A82" s="12">
        <v>78</v>
      </c>
      <c r="B82" s="13"/>
      <c r="C82" s="13"/>
      <c r="D82" s="13"/>
      <c r="E82" s="13"/>
      <c r="F82" s="13"/>
      <c r="H82" s="3"/>
      <c r="I82" s="3"/>
      <c r="J82" s="3"/>
      <c r="K82" s="3"/>
      <c r="L82" s="3"/>
      <c r="M82" s="3"/>
      <c r="N82" s="3"/>
      <c r="O82" s="3"/>
      <c r="P82" s="3"/>
    </row>
    <row r="83" spans="1:16" x14ac:dyDescent="0.25">
      <c r="A83" s="12">
        <v>79</v>
      </c>
      <c r="B83" s="13"/>
      <c r="C83" s="13"/>
      <c r="D83" s="13"/>
      <c r="E83" s="13"/>
      <c r="F83" s="13"/>
      <c r="H83" s="3"/>
      <c r="I83" s="3"/>
      <c r="J83" s="3"/>
      <c r="K83" s="3"/>
      <c r="L83" s="3"/>
      <c r="M83" s="3"/>
      <c r="N83" s="3"/>
      <c r="O83" s="3"/>
      <c r="P83" s="3"/>
    </row>
    <row r="84" spans="1:16" x14ac:dyDescent="0.25">
      <c r="A84" s="12">
        <v>80</v>
      </c>
      <c r="B84" s="13"/>
      <c r="C84" s="13"/>
      <c r="D84" s="13"/>
      <c r="E84" s="13"/>
      <c r="F84" s="13"/>
      <c r="H84" s="3"/>
      <c r="I84" s="3"/>
      <c r="J84" s="3"/>
      <c r="K84" s="3"/>
      <c r="L84" s="3"/>
      <c r="M84" s="3"/>
      <c r="N84" s="3"/>
      <c r="O84" s="3"/>
      <c r="P84" s="3"/>
    </row>
    <row r="85" spans="1:16" x14ac:dyDescent="0.25">
      <c r="A85" s="12">
        <v>81</v>
      </c>
      <c r="B85" s="13"/>
      <c r="C85" s="13"/>
      <c r="D85" s="13"/>
      <c r="E85" s="13"/>
      <c r="F85" s="13"/>
      <c r="H85" s="3"/>
      <c r="I85" s="3"/>
      <c r="J85" s="3"/>
      <c r="K85" s="3"/>
      <c r="L85" s="3"/>
      <c r="M85" s="3"/>
      <c r="N85" s="3"/>
      <c r="O85" s="3"/>
      <c r="P85" s="3"/>
    </row>
    <row r="86" spans="1:16" x14ac:dyDescent="0.25">
      <c r="A86" s="12">
        <v>82</v>
      </c>
      <c r="B86" s="13"/>
      <c r="C86" s="13"/>
      <c r="D86" s="13"/>
      <c r="E86" s="13"/>
      <c r="F86" s="13"/>
      <c r="H86" s="3"/>
      <c r="I86" s="3"/>
      <c r="J86" s="3"/>
      <c r="K86" s="3"/>
      <c r="L86" s="3"/>
      <c r="M86" s="3"/>
      <c r="N86" s="3"/>
      <c r="O86" s="3"/>
      <c r="P86" s="3"/>
    </row>
    <row r="87" spans="1:16" x14ac:dyDescent="0.25">
      <c r="A87" s="12">
        <v>83</v>
      </c>
      <c r="B87" s="13"/>
      <c r="C87" s="13"/>
      <c r="D87" s="13"/>
      <c r="E87" s="13"/>
      <c r="F87" s="13"/>
      <c r="H87" s="3"/>
      <c r="I87" s="3"/>
      <c r="J87" s="3"/>
      <c r="K87" s="3"/>
      <c r="L87" s="3"/>
      <c r="M87" s="3"/>
      <c r="N87" s="3"/>
      <c r="O87" s="3"/>
      <c r="P87" s="3"/>
    </row>
    <row r="88" spans="1:16" x14ac:dyDescent="0.25">
      <c r="A88" s="12">
        <v>84</v>
      </c>
      <c r="B88" s="13"/>
      <c r="C88" s="13"/>
      <c r="D88" s="13"/>
      <c r="E88" s="13"/>
      <c r="F88" s="13"/>
      <c r="H88" s="3"/>
      <c r="I88" s="3"/>
      <c r="J88" s="3"/>
      <c r="K88" s="3"/>
      <c r="L88" s="3"/>
      <c r="M88" s="3"/>
      <c r="N88" s="3"/>
      <c r="O88" s="3"/>
      <c r="P88" s="3"/>
    </row>
    <row r="89" spans="1:16" x14ac:dyDescent="0.25">
      <c r="A89" s="12">
        <v>85</v>
      </c>
      <c r="B89" s="13"/>
      <c r="C89" s="13"/>
      <c r="D89" s="13"/>
      <c r="E89" s="13"/>
      <c r="F89" s="13"/>
      <c r="H89" s="3"/>
      <c r="I89" s="3"/>
      <c r="J89" s="3"/>
      <c r="K89" s="3"/>
      <c r="L89" s="3"/>
      <c r="M89" s="3"/>
      <c r="N89" s="3"/>
      <c r="O89" s="3"/>
      <c r="P89" s="3"/>
    </row>
    <row r="90" spans="1:16" x14ac:dyDescent="0.25">
      <c r="A90" s="12">
        <v>86</v>
      </c>
      <c r="B90" s="13"/>
      <c r="C90" s="13"/>
      <c r="D90" s="13"/>
      <c r="E90" s="13"/>
      <c r="F90" s="13"/>
      <c r="H90" s="3"/>
      <c r="I90" s="3"/>
      <c r="J90" s="3"/>
      <c r="K90" s="3"/>
      <c r="L90" s="3"/>
      <c r="M90" s="3"/>
      <c r="N90" s="3"/>
      <c r="O90" s="3"/>
      <c r="P90" s="3"/>
    </row>
    <row r="91" spans="1:16" x14ac:dyDescent="0.25">
      <c r="A91" s="12">
        <v>87</v>
      </c>
      <c r="B91" s="13"/>
      <c r="C91" s="13"/>
      <c r="D91" s="13"/>
      <c r="E91" s="13"/>
      <c r="F91" s="13"/>
      <c r="H91" s="3"/>
      <c r="I91" s="3"/>
      <c r="J91" s="3"/>
      <c r="K91" s="3"/>
      <c r="L91" s="3"/>
      <c r="M91" s="3"/>
      <c r="N91" s="3"/>
      <c r="O91" s="3"/>
      <c r="P91" s="3"/>
    </row>
    <row r="92" spans="1:16" x14ac:dyDescent="0.25">
      <c r="A92" s="12">
        <v>88</v>
      </c>
      <c r="B92" s="13"/>
      <c r="C92" s="13"/>
      <c r="D92" s="13"/>
      <c r="E92" s="13"/>
      <c r="F92" s="13"/>
      <c r="H92" s="3"/>
      <c r="I92" s="3"/>
      <c r="J92" s="3"/>
      <c r="K92" s="3"/>
      <c r="L92" s="3"/>
      <c r="M92" s="3"/>
      <c r="N92" s="3"/>
      <c r="O92" s="3"/>
      <c r="P92" s="3"/>
    </row>
    <row r="93" spans="1:16" x14ac:dyDescent="0.25">
      <c r="A93" s="12">
        <v>89</v>
      </c>
      <c r="B93" s="13"/>
      <c r="C93" s="13"/>
      <c r="D93" s="13"/>
      <c r="E93" s="13"/>
      <c r="F93" s="13"/>
      <c r="H93" s="3"/>
      <c r="I93" s="3"/>
      <c r="J93" s="3"/>
      <c r="K93" s="3"/>
      <c r="L93" s="3"/>
      <c r="M93" s="3"/>
      <c r="N93" s="3"/>
      <c r="O93" s="3"/>
      <c r="P93" s="3"/>
    </row>
    <row r="94" spans="1:16" x14ac:dyDescent="0.25">
      <c r="A94" s="12">
        <v>90</v>
      </c>
      <c r="B94" s="13"/>
      <c r="C94" s="13"/>
      <c r="D94" s="13"/>
      <c r="E94" s="13"/>
      <c r="F94" s="13"/>
      <c r="H94" s="3"/>
      <c r="I94" s="3"/>
      <c r="J94" s="3"/>
      <c r="K94" s="3"/>
      <c r="L94" s="3"/>
      <c r="M94" s="3"/>
      <c r="N94" s="3"/>
      <c r="O94" s="3"/>
      <c r="P94" s="3"/>
    </row>
    <row r="95" spans="1:16" x14ac:dyDescent="0.25">
      <c r="A95" s="12">
        <v>91</v>
      </c>
      <c r="B95" s="13"/>
      <c r="C95" s="13"/>
      <c r="D95" s="13"/>
      <c r="E95" s="13"/>
      <c r="F95" s="13"/>
      <c r="H95" s="3"/>
      <c r="I95" s="3"/>
      <c r="J95" s="3"/>
      <c r="K95" s="3"/>
      <c r="L95" s="3"/>
      <c r="M95" s="3"/>
      <c r="N95" s="3"/>
      <c r="O95" s="3"/>
      <c r="P95" s="3"/>
    </row>
    <row r="96" spans="1:16" x14ac:dyDescent="0.25">
      <c r="A96" s="12">
        <v>92</v>
      </c>
      <c r="B96" s="13"/>
      <c r="C96" s="13"/>
      <c r="D96" s="13"/>
      <c r="E96" s="13"/>
      <c r="F96" s="13"/>
      <c r="H96" s="3"/>
      <c r="I96" s="3"/>
      <c r="J96" s="3"/>
      <c r="K96" s="3"/>
      <c r="L96" s="3"/>
      <c r="M96" s="3"/>
      <c r="N96" s="3"/>
      <c r="O96" s="3"/>
      <c r="P96" s="3"/>
    </row>
    <row r="97" spans="1:16" x14ac:dyDescent="0.25">
      <c r="A97" s="12">
        <v>93</v>
      </c>
      <c r="B97" s="13"/>
      <c r="C97" s="13"/>
      <c r="D97" s="13"/>
      <c r="E97" s="13"/>
      <c r="F97" s="13"/>
      <c r="H97" s="3"/>
      <c r="I97" s="3"/>
      <c r="J97" s="3"/>
      <c r="K97" s="3"/>
      <c r="L97" s="3"/>
      <c r="M97" s="3"/>
      <c r="N97" s="3"/>
      <c r="O97" s="3"/>
      <c r="P97" s="3"/>
    </row>
    <row r="98" spans="1:16" x14ac:dyDescent="0.25">
      <c r="A98" s="12">
        <v>94</v>
      </c>
      <c r="B98" s="13"/>
      <c r="C98" s="13"/>
      <c r="D98" s="13"/>
      <c r="E98" s="13"/>
      <c r="F98" s="13"/>
      <c r="H98" s="3"/>
      <c r="I98" s="3"/>
      <c r="J98" s="3"/>
      <c r="K98" s="3"/>
      <c r="L98" s="3"/>
      <c r="M98" s="3"/>
      <c r="N98" s="3"/>
      <c r="O98" s="3"/>
      <c r="P98" s="3"/>
    </row>
    <row r="99" spans="1:16" x14ac:dyDescent="0.25">
      <c r="A99" s="12">
        <v>95</v>
      </c>
      <c r="B99" s="13"/>
      <c r="C99" s="13"/>
      <c r="D99" s="13"/>
      <c r="E99" s="13"/>
      <c r="F99" s="13"/>
      <c r="H99" s="3"/>
      <c r="I99" s="3"/>
      <c r="J99" s="3"/>
      <c r="K99" s="3"/>
      <c r="L99" s="3"/>
      <c r="M99" s="3"/>
      <c r="N99" s="3"/>
      <c r="O99" s="3"/>
      <c r="P99" s="3"/>
    </row>
    <row r="100" spans="1:16" x14ac:dyDescent="0.25">
      <c r="A100" s="12">
        <v>96</v>
      </c>
      <c r="B100" s="13"/>
      <c r="C100" s="13"/>
      <c r="D100" s="13"/>
      <c r="E100" s="13"/>
      <c r="F100" s="1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x14ac:dyDescent="0.25">
      <c r="A101" s="12">
        <v>97</v>
      </c>
      <c r="B101" s="13"/>
      <c r="C101" s="13"/>
      <c r="D101" s="13"/>
      <c r="E101" s="13"/>
      <c r="F101" s="1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x14ac:dyDescent="0.25">
      <c r="A102" s="12">
        <v>98</v>
      </c>
      <c r="B102" s="13"/>
      <c r="C102" s="13"/>
      <c r="D102" s="13"/>
      <c r="E102" s="13"/>
      <c r="F102" s="1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x14ac:dyDescent="0.25">
      <c r="A103" s="12">
        <v>99</v>
      </c>
      <c r="B103" s="13"/>
      <c r="C103" s="13"/>
      <c r="D103" s="13"/>
      <c r="E103" s="13"/>
      <c r="F103" s="1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x14ac:dyDescent="0.25">
      <c r="A104" s="12">
        <v>100</v>
      </c>
      <c r="B104" s="13"/>
      <c r="C104" s="13"/>
      <c r="D104" s="13"/>
      <c r="E104" s="13"/>
      <c r="F104" s="1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x14ac:dyDescent="0.25">
      <c r="A105" s="12">
        <v>101</v>
      </c>
      <c r="B105" s="13"/>
      <c r="C105" s="13"/>
      <c r="D105" s="13"/>
      <c r="E105" s="13"/>
      <c r="F105" s="1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x14ac:dyDescent="0.25">
      <c r="A106" s="12">
        <v>102</v>
      </c>
      <c r="B106" s="13"/>
      <c r="C106" s="13"/>
      <c r="D106" s="13"/>
      <c r="E106" s="13"/>
      <c r="F106" s="1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x14ac:dyDescent="0.25">
      <c r="A107" s="12">
        <v>103</v>
      </c>
      <c r="B107" s="13"/>
      <c r="C107" s="13"/>
      <c r="D107" s="13"/>
      <c r="E107" s="13"/>
      <c r="F107" s="1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x14ac:dyDescent="0.25">
      <c r="A108" s="12">
        <v>104</v>
      </c>
      <c r="B108" s="13"/>
      <c r="C108" s="13"/>
      <c r="D108" s="13"/>
      <c r="E108" s="13"/>
      <c r="F108" s="1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x14ac:dyDescent="0.25">
      <c r="A109" s="12">
        <v>105</v>
      </c>
      <c r="B109" s="13"/>
      <c r="C109" s="13"/>
      <c r="D109" s="13"/>
      <c r="E109" s="13"/>
      <c r="F109" s="1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x14ac:dyDescent="0.25">
      <c r="A110" s="12">
        <v>106</v>
      </c>
      <c r="B110" s="13"/>
      <c r="C110" s="13"/>
      <c r="D110" s="13"/>
      <c r="E110" s="13"/>
      <c r="F110" s="1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x14ac:dyDescent="0.25">
      <c r="A111" s="12">
        <v>107</v>
      </c>
      <c r="B111" s="13"/>
      <c r="C111" s="13"/>
      <c r="D111" s="13"/>
      <c r="E111" s="13"/>
      <c r="F111" s="1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x14ac:dyDescent="0.25">
      <c r="A112" s="12">
        <v>108</v>
      </c>
      <c r="B112" s="13"/>
      <c r="C112" s="13"/>
      <c r="D112" s="13"/>
      <c r="E112" s="13"/>
      <c r="F112" s="1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x14ac:dyDescent="0.25">
      <c r="A113" s="12">
        <v>109</v>
      </c>
      <c r="B113" s="13"/>
      <c r="C113" s="13"/>
      <c r="D113" s="13"/>
      <c r="E113" s="13"/>
      <c r="F113" s="1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x14ac:dyDescent="0.25">
      <c r="A114" s="12">
        <v>110</v>
      </c>
      <c r="B114" s="13"/>
      <c r="C114" s="13"/>
      <c r="D114" s="13"/>
      <c r="E114" s="13"/>
      <c r="F114" s="1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x14ac:dyDescent="0.25">
      <c r="A115" s="12">
        <v>111</v>
      </c>
      <c r="B115" s="13"/>
      <c r="C115" s="13"/>
      <c r="D115" s="13"/>
      <c r="E115" s="13"/>
      <c r="F115" s="1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x14ac:dyDescent="0.25">
      <c r="A116" s="12">
        <v>112</v>
      </c>
      <c r="B116" s="13"/>
      <c r="C116" s="13"/>
      <c r="D116" s="13"/>
      <c r="E116" s="13"/>
      <c r="F116" s="1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x14ac:dyDescent="0.25">
      <c r="A117" s="12">
        <v>113</v>
      </c>
      <c r="B117" s="13"/>
      <c r="C117" s="13"/>
      <c r="D117" s="13"/>
      <c r="E117" s="13"/>
      <c r="F117" s="1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x14ac:dyDescent="0.25">
      <c r="A118" s="12">
        <v>114</v>
      </c>
      <c r="B118" s="13"/>
      <c r="C118" s="13"/>
      <c r="D118" s="13"/>
      <c r="E118" s="13"/>
      <c r="F118" s="1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x14ac:dyDescent="0.25">
      <c r="A119" s="12">
        <v>115</v>
      </c>
      <c r="B119" s="13"/>
      <c r="C119" s="13"/>
      <c r="D119" s="13"/>
      <c r="E119" s="13"/>
      <c r="F119" s="1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x14ac:dyDescent="0.25">
      <c r="A120" s="12">
        <v>116</v>
      </c>
      <c r="B120" s="13"/>
      <c r="C120" s="13"/>
      <c r="D120" s="13"/>
      <c r="E120" s="13"/>
      <c r="F120" s="1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x14ac:dyDescent="0.25">
      <c r="A121" s="12">
        <v>117</v>
      </c>
      <c r="B121" s="13"/>
      <c r="C121" s="13"/>
      <c r="D121" s="13"/>
      <c r="E121" s="13"/>
      <c r="F121" s="1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x14ac:dyDescent="0.25">
      <c r="A122" s="12">
        <v>118</v>
      </c>
      <c r="B122" s="13"/>
      <c r="C122" s="13"/>
      <c r="D122" s="13"/>
      <c r="E122" s="13"/>
      <c r="F122" s="1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x14ac:dyDescent="0.25">
      <c r="A123" s="12">
        <v>119</v>
      </c>
      <c r="B123" s="13"/>
      <c r="C123" s="13"/>
      <c r="D123" s="13"/>
      <c r="E123" s="13"/>
      <c r="F123" s="1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x14ac:dyDescent="0.25">
      <c r="A124" s="12">
        <v>120</v>
      </c>
      <c r="B124" s="13"/>
      <c r="C124" s="13"/>
      <c r="D124" s="13"/>
      <c r="E124" s="13"/>
      <c r="F124" s="1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x14ac:dyDescent="0.25">
      <c r="A125" s="12">
        <v>121</v>
      </c>
      <c r="B125" s="13"/>
      <c r="C125" s="13"/>
      <c r="D125" s="13"/>
      <c r="E125" s="13"/>
      <c r="F125" s="1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x14ac:dyDescent="0.25">
      <c r="A126" s="12">
        <v>122</v>
      </c>
      <c r="B126" s="13"/>
      <c r="C126" s="13"/>
      <c r="D126" s="13"/>
      <c r="E126" s="13"/>
      <c r="F126" s="1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x14ac:dyDescent="0.25">
      <c r="A127" s="12">
        <v>123</v>
      </c>
      <c r="B127" s="13"/>
      <c r="C127" s="13"/>
      <c r="D127" s="13"/>
      <c r="E127" s="13"/>
      <c r="F127" s="1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x14ac:dyDescent="0.25">
      <c r="A128" s="12">
        <v>124</v>
      </c>
      <c r="B128" s="13"/>
      <c r="C128" s="13"/>
      <c r="D128" s="13"/>
      <c r="E128" s="13"/>
      <c r="F128" s="1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x14ac:dyDescent="0.25">
      <c r="A129" s="12">
        <v>125</v>
      </c>
      <c r="B129" s="13"/>
      <c r="C129" s="13"/>
      <c r="D129" s="13"/>
      <c r="E129" s="13"/>
      <c r="F129" s="1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x14ac:dyDescent="0.25">
      <c r="A130" s="12">
        <v>126</v>
      </c>
      <c r="B130" s="13"/>
      <c r="C130" s="13"/>
      <c r="D130" s="13"/>
      <c r="E130" s="13"/>
      <c r="F130" s="1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x14ac:dyDescent="0.25">
      <c r="A131" s="12">
        <v>127</v>
      </c>
      <c r="B131" s="13"/>
      <c r="C131" s="13"/>
      <c r="D131" s="13"/>
      <c r="E131" s="13"/>
      <c r="F131" s="1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x14ac:dyDescent="0.25">
      <c r="A132" s="12">
        <v>128</v>
      </c>
      <c r="B132" s="13"/>
      <c r="C132" s="13"/>
      <c r="D132" s="13"/>
      <c r="E132" s="13"/>
      <c r="F132" s="1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x14ac:dyDescent="0.25">
      <c r="A133" s="12">
        <v>129</v>
      </c>
      <c r="B133" s="13"/>
      <c r="C133" s="13"/>
      <c r="D133" s="13"/>
      <c r="E133" s="13"/>
      <c r="F133" s="1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x14ac:dyDescent="0.25">
      <c r="A134" s="12">
        <v>130</v>
      </c>
      <c r="B134" s="13"/>
      <c r="C134" s="13"/>
      <c r="D134" s="13"/>
      <c r="E134" s="13"/>
      <c r="F134" s="1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x14ac:dyDescent="0.25">
      <c r="A135" s="12">
        <v>131</v>
      </c>
      <c r="B135" s="13"/>
      <c r="C135" s="13"/>
      <c r="D135" s="13"/>
      <c r="E135" s="13"/>
      <c r="F135" s="1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x14ac:dyDescent="0.25">
      <c r="A136" s="12">
        <v>132</v>
      </c>
      <c r="B136" s="13"/>
      <c r="C136" s="13"/>
      <c r="D136" s="13"/>
      <c r="E136" s="13"/>
      <c r="F136" s="1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x14ac:dyDescent="0.25">
      <c r="A137" s="12">
        <v>133</v>
      </c>
      <c r="B137" s="13"/>
      <c r="C137" s="13"/>
      <c r="D137" s="13"/>
      <c r="E137" s="13"/>
      <c r="F137" s="1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x14ac:dyDescent="0.25">
      <c r="A138" s="12">
        <v>134</v>
      </c>
      <c r="B138" s="13"/>
      <c r="C138" s="13"/>
      <c r="D138" s="13"/>
      <c r="E138" s="13"/>
      <c r="F138" s="1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x14ac:dyDescent="0.25">
      <c r="A139" s="12">
        <v>135</v>
      </c>
      <c r="B139" s="13"/>
      <c r="C139" s="13"/>
      <c r="D139" s="13"/>
      <c r="E139" s="13"/>
      <c r="F139" s="1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x14ac:dyDescent="0.25">
      <c r="A140" s="12">
        <v>136</v>
      </c>
      <c r="B140" s="13"/>
      <c r="C140" s="13"/>
      <c r="D140" s="13"/>
      <c r="E140" s="13"/>
      <c r="F140" s="1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x14ac:dyDescent="0.25">
      <c r="A141" s="12">
        <v>137</v>
      </c>
      <c r="B141" s="13"/>
      <c r="C141" s="13"/>
      <c r="D141" s="13"/>
      <c r="E141" s="13"/>
      <c r="F141" s="1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x14ac:dyDescent="0.25">
      <c r="A142" s="12">
        <v>138</v>
      </c>
      <c r="B142" s="13"/>
      <c r="C142" s="13"/>
      <c r="D142" s="13"/>
      <c r="E142" s="13"/>
      <c r="F142" s="1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x14ac:dyDescent="0.25">
      <c r="A143" s="12">
        <v>139</v>
      </c>
      <c r="B143" s="13"/>
      <c r="C143" s="13"/>
      <c r="D143" s="13"/>
      <c r="E143" s="13"/>
      <c r="F143" s="1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x14ac:dyDescent="0.25">
      <c r="A144" s="12">
        <v>140</v>
      </c>
      <c r="B144" s="13"/>
      <c r="C144" s="13"/>
      <c r="D144" s="13"/>
      <c r="E144" s="13"/>
      <c r="F144" s="1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x14ac:dyDescent="0.25">
      <c r="A145" s="12">
        <v>141</v>
      </c>
      <c r="B145" s="13"/>
      <c r="C145" s="13"/>
      <c r="D145" s="13"/>
      <c r="E145" s="13"/>
      <c r="F145" s="1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x14ac:dyDescent="0.25">
      <c r="A146" s="12">
        <v>142</v>
      </c>
      <c r="B146" s="13"/>
      <c r="C146" s="13"/>
      <c r="D146" s="13"/>
      <c r="E146" s="13"/>
      <c r="F146" s="1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x14ac:dyDescent="0.25">
      <c r="A147" s="12">
        <v>143</v>
      </c>
      <c r="B147" s="13"/>
      <c r="C147" s="13"/>
      <c r="D147" s="13"/>
      <c r="E147" s="13"/>
      <c r="F147" s="1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x14ac:dyDescent="0.25">
      <c r="A148" s="12">
        <v>144</v>
      </c>
      <c r="B148" s="13"/>
      <c r="C148" s="13"/>
      <c r="D148" s="13"/>
      <c r="E148" s="13"/>
      <c r="F148" s="1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x14ac:dyDescent="0.25">
      <c r="A149" s="12">
        <v>145</v>
      </c>
      <c r="B149" s="13"/>
      <c r="C149" s="13"/>
      <c r="D149" s="13"/>
      <c r="E149" s="13"/>
      <c r="F149" s="1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x14ac:dyDescent="0.25">
      <c r="A150" s="12">
        <v>146</v>
      </c>
      <c r="B150" s="13"/>
      <c r="C150" s="13"/>
      <c r="D150" s="13"/>
      <c r="E150" s="13"/>
      <c r="F150" s="1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x14ac:dyDescent="0.25">
      <c r="A151" s="12">
        <v>147</v>
      </c>
      <c r="B151" s="13"/>
      <c r="C151" s="13"/>
      <c r="D151" s="13"/>
      <c r="E151" s="13"/>
      <c r="F151" s="1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x14ac:dyDescent="0.25">
      <c r="A152" s="12">
        <v>148</v>
      </c>
      <c r="B152" s="13"/>
      <c r="C152" s="13"/>
      <c r="D152" s="13"/>
      <c r="E152" s="13"/>
      <c r="F152" s="1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x14ac:dyDescent="0.25">
      <c r="A153" s="12">
        <v>149</v>
      </c>
      <c r="B153" s="13"/>
      <c r="C153" s="13"/>
      <c r="D153" s="13"/>
      <c r="E153" s="13"/>
      <c r="F153" s="1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x14ac:dyDescent="0.25">
      <c r="A154" s="12">
        <v>150</v>
      </c>
      <c r="B154" s="13"/>
      <c r="C154" s="13"/>
      <c r="D154" s="13"/>
      <c r="E154" s="13"/>
      <c r="F154" s="1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x14ac:dyDescent="0.25">
      <c r="A155" s="12">
        <v>151</v>
      </c>
      <c r="B155" s="13"/>
      <c r="C155" s="13"/>
      <c r="D155" s="13"/>
      <c r="E155" s="13"/>
      <c r="F155" s="1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x14ac:dyDescent="0.25">
      <c r="A156" s="12">
        <v>152</v>
      </c>
      <c r="B156" s="13"/>
      <c r="C156" s="13"/>
      <c r="D156" s="13"/>
      <c r="E156" s="13"/>
      <c r="F156" s="1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x14ac:dyDescent="0.25">
      <c r="A157" s="12">
        <v>153</v>
      </c>
      <c r="B157" s="13"/>
      <c r="C157" s="13"/>
      <c r="D157" s="13"/>
      <c r="E157" s="13"/>
      <c r="F157" s="1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x14ac:dyDescent="0.25">
      <c r="A158" s="12">
        <v>154</v>
      </c>
      <c r="B158" s="13"/>
      <c r="C158" s="13"/>
      <c r="D158" s="13"/>
      <c r="E158" s="13"/>
      <c r="F158" s="1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x14ac:dyDescent="0.25">
      <c r="A159" s="12">
        <v>155</v>
      </c>
      <c r="B159" s="13"/>
      <c r="C159" s="13"/>
      <c r="D159" s="13"/>
      <c r="E159" s="13"/>
      <c r="F159" s="1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x14ac:dyDescent="0.25">
      <c r="A160" s="12">
        <v>156</v>
      </c>
      <c r="B160" s="13"/>
      <c r="C160" s="13"/>
      <c r="D160" s="13"/>
      <c r="E160" s="13"/>
      <c r="F160" s="1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x14ac:dyDescent="0.25">
      <c r="A161" s="12">
        <v>157</v>
      </c>
      <c r="B161" s="13"/>
      <c r="C161" s="13"/>
      <c r="D161" s="13"/>
      <c r="E161" s="13"/>
      <c r="F161" s="1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x14ac:dyDescent="0.25">
      <c r="A162" s="12">
        <v>158</v>
      </c>
      <c r="B162" s="13"/>
      <c r="C162" s="13"/>
      <c r="D162" s="13"/>
      <c r="E162" s="13"/>
      <c r="F162" s="1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x14ac:dyDescent="0.25">
      <c r="A163" s="12">
        <v>159</v>
      </c>
      <c r="B163" s="13"/>
      <c r="C163" s="13"/>
      <c r="D163" s="13"/>
      <c r="E163" s="13"/>
      <c r="F163" s="1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x14ac:dyDescent="0.25">
      <c r="A164" s="12">
        <v>160</v>
      </c>
      <c r="B164" s="13"/>
      <c r="C164" s="13"/>
      <c r="D164" s="13"/>
      <c r="E164" s="13"/>
      <c r="F164" s="1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x14ac:dyDescent="0.25">
      <c r="A165" s="12">
        <v>161</v>
      </c>
      <c r="B165" s="13"/>
      <c r="C165" s="13"/>
      <c r="D165" s="13"/>
      <c r="E165" s="13"/>
      <c r="F165" s="1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x14ac:dyDescent="0.25">
      <c r="A166" s="12">
        <v>162</v>
      </c>
      <c r="B166" s="13"/>
      <c r="C166" s="13"/>
      <c r="D166" s="13"/>
      <c r="E166" s="13"/>
      <c r="F166" s="1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x14ac:dyDescent="0.25">
      <c r="A167" s="12">
        <v>163</v>
      </c>
      <c r="B167" s="13"/>
      <c r="C167" s="13"/>
      <c r="D167" s="13"/>
      <c r="E167" s="13"/>
      <c r="F167" s="1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x14ac:dyDescent="0.25">
      <c r="A168" s="12">
        <v>164</v>
      </c>
      <c r="B168" s="13"/>
      <c r="C168" s="13"/>
      <c r="D168" s="13"/>
      <c r="E168" s="13"/>
      <c r="F168" s="1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x14ac:dyDescent="0.25">
      <c r="A169" s="12">
        <v>165</v>
      </c>
      <c r="B169" s="13"/>
      <c r="C169" s="13"/>
      <c r="D169" s="13"/>
      <c r="E169" s="13"/>
      <c r="F169" s="1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x14ac:dyDescent="0.25">
      <c r="A170" s="12">
        <v>166</v>
      </c>
      <c r="B170" s="13"/>
      <c r="C170" s="13"/>
      <c r="D170" s="13"/>
      <c r="E170" s="13"/>
      <c r="F170" s="1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x14ac:dyDescent="0.25">
      <c r="A171" s="12">
        <v>167</v>
      </c>
      <c r="B171" s="13"/>
      <c r="C171" s="13"/>
      <c r="D171" s="13"/>
      <c r="E171" s="13"/>
      <c r="F171" s="1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x14ac:dyDescent="0.25">
      <c r="A172" s="12">
        <v>168</v>
      </c>
      <c r="B172" s="13"/>
      <c r="C172" s="13"/>
      <c r="D172" s="13"/>
      <c r="E172" s="13"/>
      <c r="F172" s="1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x14ac:dyDescent="0.25">
      <c r="A173" s="12">
        <v>169</v>
      </c>
      <c r="B173" s="13"/>
      <c r="C173" s="13"/>
      <c r="D173" s="13"/>
      <c r="E173" s="13"/>
      <c r="F173" s="1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x14ac:dyDescent="0.25">
      <c r="A174" s="12">
        <v>170</v>
      </c>
      <c r="B174" s="13"/>
      <c r="C174" s="13"/>
      <c r="D174" s="13"/>
      <c r="E174" s="13"/>
      <c r="F174" s="1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x14ac:dyDescent="0.25">
      <c r="A175" s="12">
        <v>171</v>
      </c>
      <c r="B175" s="13"/>
      <c r="C175" s="13"/>
      <c r="D175" s="13"/>
      <c r="E175" s="13"/>
      <c r="F175" s="1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x14ac:dyDescent="0.25">
      <c r="A176" s="12">
        <v>172</v>
      </c>
      <c r="B176" s="13"/>
      <c r="C176" s="13"/>
      <c r="D176" s="13"/>
      <c r="E176" s="13"/>
      <c r="F176" s="1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x14ac:dyDescent="0.25">
      <c r="A177" s="12">
        <v>173</v>
      </c>
      <c r="B177" s="13"/>
      <c r="C177" s="13"/>
      <c r="D177" s="13"/>
      <c r="E177" s="13"/>
      <c r="F177" s="1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x14ac:dyDescent="0.25">
      <c r="A178" s="12">
        <v>174</v>
      </c>
      <c r="B178" s="13"/>
      <c r="C178" s="13"/>
      <c r="D178" s="13"/>
      <c r="E178" s="13"/>
      <c r="F178" s="1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x14ac:dyDescent="0.25">
      <c r="A179" s="12">
        <v>175</v>
      </c>
      <c r="B179" s="13"/>
      <c r="C179" s="13"/>
      <c r="D179" s="13"/>
      <c r="E179" s="13"/>
      <c r="F179" s="1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x14ac:dyDescent="0.25">
      <c r="A180" s="12">
        <v>176</v>
      </c>
      <c r="B180" s="13"/>
      <c r="C180" s="13"/>
      <c r="D180" s="13"/>
      <c r="E180" s="13"/>
      <c r="F180" s="1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x14ac:dyDescent="0.25">
      <c r="A181" s="12">
        <v>177</v>
      </c>
      <c r="B181" s="13"/>
      <c r="C181" s="13"/>
      <c r="D181" s="13"/>
      <c r="E181" s="13"/>
      <c r="F181" s="1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x14ac:dyDescent="0.25">
      <c r="A182" s="12">
        <v>178</v>
      </c>
      <c r="B182" s="13"/>
      <c r="C182" s="13"/>
      <c r="D182" s="13"/>
      <c r="E182" s="13"/>
      <c r="F182" s="1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x14ac:dyDescent="0.25">
      <c r="A183" s="12">
        <v>179</v>
      </c>
      <c r="B183" s="13"/>
      <c r="C183" s="13"/>
      <c r="D183" s="13"/>
      <c r="E183" s="13"/>
      <c r="F183" s="1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x14ac:dyDescent="0.25">
      <c r="A184" s="12">
        <v>180</v>
      </c>
      <c r="B184" s="13"/>
      <c r="C184" s="13"/>
      <c r="D184" s="13"/>
      <c r="E184" s="13"/>
      <c r="F184" s="1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x14ac:dyDescent="0.25">
      <c r="A185" s="12">
        <v>181</v>
      </c>
      <c r="B185" s="13"/>
      <c r="C185" s="13"/>
      <c r="D185" s="13"/>
      <c r="E185" s="13"/>
      <c r="F185" s="1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x14ac:dyDescent="0.25">
      <c r="A186" s="12">
        <v>182</v>
      </c>
      <c r="B186" s="13"/>
      <c r="C186" s="13"/>
      <c r="D186" s="13"/>
      <c r="E186" s="13"/>
      <c r="F186" s="1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x14ac:dyDescent="0.25">
      <c r="A187" s="12">
        <v>183</v>
      </c>
      <c r="B187" s="13"/>
      <c r="C187" s="13"/>
      <c r="D187" s="13"/>
      <c r="E187" s="13"/>
      <c r="F187" s="1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x14ac:dyDescent="0.25">
      <c r="A188" s="12">
        <v>184</v>
      </c>
      <c r="B188" s="13"/>
      <c r="C188" s="13"/>
      <c r="D188" s="13"/>
      <c r="E188" s="13"/>
      <c r="F188" s="1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x14ac:dyDescent="0.25">
      <c r="A189" s="12">
        <v>185</v>
      </c>
      <c r="B189" s="13"/>
      <c r="C189" s="13"/>
      <c r="D189" s="13"/>
      <c r="E189" s="13"/>
      <c r="F189" s="1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x14ac:dyDescent="0.25">
      <c r="A190" s="12">
        <v>186</v>
      </c>
      <c r="B190" s="13"/>
      <c r="C190" s="13"/>
      <c r="D190" s="13"/>
      <c r="E190" s="13"/>
      <c r="F190" s="1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x14ac:dyDescent="0.25">
      <c r="A191" s="12">
        <v>187</v>
      </c>
      <c r="B191" s="13"/>
      <c r="C191" s="13"/>
      <c r="D191" s="13"/>
      <c r="E191" s="13"/>
      <c r="F191" s="1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x14ac:dyDescent="0.25">
      <c r="A192" s="12">
        <v>188</v>
      </c>
      <c r="B192" s="13"/>
      <c r="C192" s="13"/>
      <c r="D192" s="13"/>
      <c r="E192" s="13"/>
      <c r="F192" s="1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x14ac:dyDescent="0.25">
      <c r="A193" s="12">
        <v>189</v>
      </c>
      <c r="B193" s="13"/>
      <c r="C193" s="13"/>
      <c r="D193" s="13"/>
      <c r="E193" s="13"/>
      <c r="F193" s="1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x14ac:dyDescent="0.25">
      <c r="A194" s="12">
        <v>190</v>
      </c>
      <c r="B194" s="13"/>
      <c r="C194" s="13"/>
      <c r="D194" s="13"/>
      <c r="E194" s="13"/>
      <c r="F194" s="1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x14ac:dyDescent="0.25">
      <c r="A195" s="12">
        <v>191</v>
      </c>
      <c r="B195" s="13"/>
      <c r="C195" s="13"/>
      <c r="D195" s="13"/>
      <c r="E195" s="13"/>
      <c r="F195" s="1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x14ac:dyDescent="0.25">
      <c r="A196" s="12">
        <v>192</v>
      </c>
      <c r="B196" s="13"/>
      <c r="C196" s="13"/>
      <c r="D196" s="13"/>
      <c r="E196" s="13"/>
      <c r="F196" s="1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x14ac:dyDescent="0.25">
      <c r="A197" s="12">
        <v>193</v>
      </c>
      <c r="B197" s="13"/>
      <c r="C197" s="13"/>
      <c r="D197" s="13"/>
      <c r="E197" s="13"/>
      <c r="F197" s="1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x14ac:dyDescent="0.25">
      <c r="A198" s="12">
        <v>194</v>
      </c>
      <c r="B198" s="13"/>
      <c r="C198" s="13"/>
      <c r="D198" s="13"/>
      <c r="E198" s="13"/>
      <c r="F198" s="1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x14ac:dyDescent="0.25">
      <c r="A199" s="12">
        <v>195</v>
      </c>
      <c r="B199" s="13"/>
      <c r="C199" s="13"/>
      <c r="D199" s="13"/>
      <c r="E199" s="13"/>
      <c r="F199" s="1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x14ac:dyDescent="0.25">
      <c r="A200" s="12">
        <v>196</v>
      </c>
      <c r="B200" s="13"/>
      <c r="C200" s="13"/>
      <c r="D200" s="13"/>
      <c r="E200" s="13"/>
      <c r="F200" s="13"/>
      <c r="H200" s="3"/>
      <c r="I200" s="3"/>
      <c r="J200" s="3"/>
      <c r="K200" s="3"/>
      <c r="L200" s="3"/>
      <c r="M200" s="3"/>
      <c r="N200" s="3"/>
      <c r="O200" s="3"/>
      <c r="P200" s="3"/>
    </row>
    <row r="201" spans="1:16" x14ac:dyDescent="0.25">
      <c r="A201" s="12">
        <v>197</v>
      </c>
      <c r="B201" s="13"/>
      <c r="C201" s="13"/>
      <c r="D201" s="13"/>
      <c r="E201" s="13"/>
      <c r="F201" s="13"/>
      <c r="H201" s="3"/>
      <c r="I201" s="3"/>
      <c r="J201" s="3"/>
      <c r="K201" s="3"/>
      <c r="L201" s="3"/>
      <c r="M201" s="3"/>
      <c r="N201" s="3"/>
      <c r="O201" s="3"/>
      <c r="P201" s="3"/>
    </row>
    <row r="202" spans="1:16" x14ac:dyDescent="0.25">
      <c r="A202" s="12">
        <v>198</v>
      </c>
      <c r="B202" s="13"/>
      <c r="C202" s="13"/>
      <c r="D202" s="13"/>
      <c r="E202" s="13"/>
      <c r="F202" s="13"/>
      <c r="H202" s="3"/>
      <c r="I202" s="3"/>
      <c r="J202" s="3"/>
      <c r="K202" s="3"/>
      <c r="L202" s="3"/>
      <c r="M202" s="3"/>
      <c r="N202" s="3"/>
      <c r="O202" s="3"/>
      <c r="P202" s="3"/>
    </row>
    <row r="203" spans="1:16" x14ac:dyDescent="0.25">
      <c r="A203" s="12">
        <v>199</v>
      </c>
      <c r="B203" s="13"/>
      <c r="C203" s="13"/>
      <c r="D203" s="13"/>
      <c r="E203" s="13"/>
      <c r="F203" s="13"/>
      <c r="H203" s="3"/>
      <c r="I203" s="3"/>
      <c r="J203" s="3"/>
      <c r="K203" s="3"/>
      <c r="L203" s="3"/>
      <c r="M203" s="3"/>
      <c r="N203" s="3"/>
      <c r="O203" s="3"/>
      <c r="P203" s="3"/>
    </row>
    <row r="204" spans="1:16" x14ac:dyDescent="0.25">
      <c r="A204" s="12">
        <v>200</v>
      </c>
      <c r="B204" s="13"/>
      <c r="C204" s="13"/>
      <c r="D204" s="13"/>
      <c r="E204" s="13"/>
      <c r="F204" s="13"/>
      <c r="H204" s="3"/>
      <c r="I204" s="3"/>
      <c r="J204" s="3"/>
      <c r="K204" s="3"/>
      <c r="L204" s="3"/>
      <c r="M204" s="3"/>
      <c r="N204" s="3"/>
      <c r="O204" s="3"/>
      <c r="P204" s="3"/>
    </row>
    <row r="205" spans="1:16" x14ac:dyDescent="0.25">
      <c r="A205" s="12">
        <v>201</v>
      </c>
      <c r="B205" s="13"/>
      <c r="C205" s="13"/>
      <c r="D205" s="13"/>
      <c r="E205" s="13"/>
      <c r="F205" s="13"/>
      <c r="H205" s="3"/>
      <c r="I205" s="3"/>
      <c r="J205" s="3"/>
      <c r="K205" s="3"/>
      <c r="L205" s="3"/>
      <c r="M205" s="3"/>
      <c r="N205" s="3"/>
      <c r="O205" s="3"/>
      <c r="P205" s="3"/>
    </row>
    <row r="206" spans="1:16" x14ac:dyDescent="0.25">
      <c r="A206" s="12">
        <v>202</v>
      </c>
      <c r="B206" s="13"/>
      <c r="C206" s="13"/>
      <c r="D206" s="13"/>
      <c r="E206" s="13"/>
      <c r="F206" s="13"/>
      <c r="H206" s="3"/>
      <c r="I206" s="3"/>
      <c r="J206" s="3"/>
      <c r="K206" s="3"/>
      <c r="L206" s="3"/>
      <c r="M206" s="3"/>
      <c r="N206" s="3"/>
      <c r="O206" s="3"/>
      <c r="P206" s="3"/>
    </row>
    <row r="207" spans="1:16" x14ac:dyDescent="0.25">
      <c r="A207" s="12">
        <v>203</v>
      </c>
      <c r="B207" s="13"/>
      <c r="C207" s="13"/>
      <c r="D207" s="13"/>
      <c r="E207" s="13"/>
      <c r="F207" s="13"/>
      <c r="H207" s="3"/>
      <c r="I207" s="3"/>
      <c r="J207" s="3"/>
      <c r="K207" s="3"/>
      <c r="L207" s="3"/>
      <c r="M207" s="3"/>
      <c r="N207" s="3"/>
      <c r="O207" s="3"/>
      <c r="P207" s="3"/>
    </row>
    <row r="208" spans="1:16" x14ac:dyDescent="0.25">
      <c r="A208" s="12">
        <v>204</v>
      </c>
      <c r="B208" s="13"/>
      <c r="C208" s="13"/>
      <c r="D208" s="13"/>
      <c r="E208" s="13"/>
      <c r="F208" s="13"/>
      <c r="H208" s="3"/>
      <c r="I208" s="3"/>
      <c r="J208" s="3"/>
      <c r="K208" s="3"/>
      <c r="L208" s="3"/>
      <c r="M208" s="3"/>
      <c r="N208" s="3"/>
      <c r="O208" s="3"/>
      <c r="P208" s="3"/>
    </row>
    <row r="209" spans="1:16" x14ac:dyDescent="0.25">
      <c r="A209" s="12">
        <v>205</v>
      </c>
      <c r="B209" s="13"/>
      <c r="C209" s="13"/>
      <c r="D209" s="13"/>
      <c r="E209" s="13"/>
      <c r="F209" s="13"/>
      <c r="H209" s="3"/>
      <c r="I209" s="3"/>
      <c r="J209" s="3"/>
      <c r="K209" s="3"/>
      <c r="L209" s="3"/>
      <c r="M209" s="3"/>
      <c r="N209" s="3"/>
      <c r="O209" s="3"/>
      <c r="P209" s="3"/>
    </row>
    <row r="210" spans="1:16" x14ac:dyDescent="0.25">
      <c r="A210" s="12">
        <v>206</v>
      </c>
      <c r="B210" s="13"/>
      <c r="C210" s="13"/>
      <c r="D210" s="13"/>
      <c r="E210" s="13"/>
      <c r="F210" s="13"/>
      <c r="H210" s="3"/>
      <c r="I210" s="3"/>
      <c r="J210" s="3"/>
      <c r="K210" s="3"/>
      <c r="L210" s="3"/>
      <c r="M210" s="3"/>
      <c r="N210" s="3"/>
      <c r="O210" s="3"/>
      <c r="P210" s="3"/>
    </row>
    <row r="211" spans="1:16" x14ac:dyDescent="0.25">
      <c r="A211" s="12">
        <v>207</v>
      </c>
      <c r="B211" s="13"/>
      <c r="C211" s="13"/>
      <c r="D211" s="13"/>
      <c r="E211" s="13"/>
      <c r="F211" s="13"/>
      <c r="H211" s="3"/>
      <c r="I211" s="3"/>
      <c r="J211" s="3"/>
      <c r="K211" s="3"/>
      <c r="L211" s="3"/>
      <c r="M211" s="3"/>
      <c r="N211" s="3"/>
      <c r="O211" s="3"/>
      <c r="P211" s="3"/>
    </row>
    <row r="212" spans="1:16" x14ac:dyDescent="0.25">
      <c r="A212" s="12">
        <v>208</v>
      </c>
      <c r="B212" s="13"/>
      <c r="C212" s="13"/>
      <c r="D212" s="13"/>
      <c r="E212" s="13"/>
      <c r="F212" s="13"/>
      <c r="H212" s="3"/>
      <c r="I212" s="3"/>
      <c r="J212" s="3"/>
      <c r="K212" s="3"/>
      <c r="L212" s="3"/>
      <c r="M212" s="3"/>
      <c r="N212" s="3"/>
      <c r="O212" s="3"/>
      <c r="P212" s="3"/>
    </row>
    <row r="213" spans="1:16" x14ac:dyDescent="0.25">
      <c r="A213" s="12">
        <v>209</v>
      </c>
      <c r="B213" s="13"/>
      <c r="C213" s="13"/>
      <c r="D213" s="13"/>
      <c r="E213" s="13"/>
      <c r="F213" s="13"/>
      <c r="H213" s="3"/>
      <c r="I213" s="3"/>
      <c r="J213" s="3"/>
      <c r="K213" s="3"/>
      <c r="L213" s="3"/>
      <c r="M213" s="3"/>
      <c r="N213" s="3"/>
      <c r="O213" s="3"/>
      <c r="P213" s="3"/>
    </row>
    <row r="214" spans="1:16" x14ac:dyDescent="0.25">
      <c r="A214" s="12">
        <v>210</v>
      </c>
      <c r="B214" s="13"/>
      <c r="C214" s="13"/>
      <c r="D214" s="13"/>
      <c r="E214" s="13"/>
      <c r="F214" s="13"/>
      <c r="H214" s="3"/>
      <c r="I214" s="3"/>
      <c r="J214" s="3"/>
      <c r="K214" s="3"/>
      <c r="L214" s="3"/>
      <c r="M214" s="3"/>
      <c r="N214" s="3"/>
      <c r="O214" s="3"/>
      <c r="P214" s="3"/>
    </row>
    <row r="215" spans="1:16" x14ac:dyDescent="0.25">
      <c r="A215" s="12">
        <v>211</v>
      </c>
      <c r="B215" s="13"/>
      <c r="C215" s="13"/>
      <c r="D215" s="13"/>
      <c r="E215" s="13"/>
      <c r="F215" s="13"/>
      <c r="H215" s="3"/>
      <c r="I215" s="3"/>
      <c r="J215" s="3"/>
      <c r="K215" s="3"/>
      <c r="L215" s="3"/>
      <c r="M215" s="3"/>
      <c r="N215" s="3"/>
      <c r="O215" s="3"/>
      <c r="P215" s="3"/>
    </row>
    <row r="216" spans="1:16" x14ac:dyDescent="0.25">
      <c r="A216" s="12">
        <v>212</v>
      </c>
      <c r="B216" s="13"/>
      <c r="C216" s="13"/>
      <c r="D216" s="13"/>
      <c r="E216" s="13"/>
      <c r="F216" s="13"/>
      <c r="H216" s="3"/>
      <c r="I216" s="3"/>
      <c r="J216" s="3"/>
      <c r="K216" s="3"/>
      <c r="L216" s="3"/>
      <c r="M216" s="3"/>
      <c r="N216" s="3"/>
      <c r="O216" s="3"/>
      <c r="P216" s="3"/>
    </row>
    <row r="217" spans="1:16" x14ac:dyDescent="0.25">
      <c r="A217" s="12">
        <v>213</v>
      </c>
      <c r="B217" s="13"/>
      <c r="C217" s="13"/>
      <c r="D217" s="13"/>
      <c r="E217" s="13"/>
      <c r="F217" s="13"/>
      <c r="H217" s="3"/>
      <c r="I217" s="3"/>
      <c r="J217" s="3"/>
      <c r="K217" s="3"/>
      <c r="L217" s="3"/>
      <c r="M217" s="3"/>
      <c r="N217" s="3"/>
      <c r="O217" s="3"/>
      <c r="P217" s="3"/>
    </row>
    <row r="218" spans="1:16" x14ac:dyDescent="0.25">
      <c r="A218" s="12">
        <v>214</v>
      </c>
      <c r="B218" s="13"/>
      <c r="C218" s="13"/>
      <c r="D218" s="13"/>
      <c r="E218" s="13"/>
      <c r="F218" s="13"/>
      <c r="H218" s="3"/>
      <c r="I218" s="3"/>
      <c r="J218" s="3"/>
      <c r="K218" s="3"/>
      <c r="L218" s="3"/>
      <c r="M218" s="3"/>
      <c r="N218" s="3"/>
      <c r="O218" s="3"/>
      <c r="P218" s="3"/>
    </row>
    <row r="219" spans="1:16" x14ac:dyDescent="0.25">
      <c r="A219" s="12">
        <v>215</v>
      </c>
      <c r="B219" s="13"/>
      <c r="C219" s="13"/>
      <c r="D219" s="13"/>
      <c r="E219" s="13"/>
      <c r="F219" s="13"/>
      <c r="H219" s="3"/>
      <c r="I219" s="3"/>
      <c r="J219" s="3"/>
      <c r="K219" s="3"/>
      <c r="L219" s="3"/>
      <c r="M219" s="3"/>
      <c r="N219" s="3"/>
      <c r="O219" s="3"/>
      <c r="P219" s="3"/>
    </row>
    <row r="220" spans="1:16" x14ac:dyDescent="0.25">
      <c r="A220" s="12">
        <v>216</v>
      </c>
      <c r="B220" s="13"/>
      <c r="C220" s="13"/>
      <c r="D220" s="13"/>
      <c r="E220" s="13"/>
      <c r="F220" s="13"/>
      <c r="H220" s="3"/>
      <c r="I220" s="3"/>
      <c r="J220" s="3"/>
      <c r="K220" s="3"/>
      <c r="L220" s="3"/>
      <c r="M220" s="3"/>
      <c r="N220" s="3"/>
      <c r="O220" s="3"/>
      <c r="P220" s="3"/>
    </row>
    <row r="221" spans="1:16" x14ac:dyDescent="0.25">
      <c r="A221" s="12">
        <v>217</v>
      </c>
      <c r="B221" s="13"/>
      <c r="C221" s="13"/>
      <c r="D221" s="13"/>
      <c r="E221" s="13"/>
      <c r="F221" s="13"/>
      <c r="H221" s="3"/>
      <c r="I221" s="3"/>
      <c r="J221" s="3"/>
      <c r="K221" s="3"/>
      <c r="L221" s="3"/>
      <c r="M221" s="3"/>
      <c r="N221" s="3"/>
      <c r="O221" s="3"/>
      <c r="P221" s="3"/>
    </row>
    <row r="222" spans="1:16" x14ac:dyDescent="0.25">
      <c r="A222" s="12">
        <v>218</v>
      </c>
      <c r="B222" s="13"/>
      <c r="C222" s="13"/>
      <c r="D222" s="13"/>
      <c r="E222" s="13"/>
      <c r="F222" s="13"/>
      <c r="H222" s="3"/>
      <c r="I222" s="3"/>
      <c r="J222" s="3"/>
      <c r="K222" s="3"/>
      <c r="L222" s="3"/>
      <c r="M222" s="3"/>
      <c r="N222" s="3"/>
      <c r="O222" s="3"/>
      <c r="P222" s="3"/>
    </row>
    <row r="223" spans="1:16" x14ac:dyDescent="0.25">
      <c r="A223" s="12">
        <v>219</v>
      </c>
      <c r="B223" s="13"/>
      <c r="C223" s="13"/>
      <c r="D223" s="13"/>
      <c r="E223" s="13"/>
      <c r="F223" s="13"/>
      <c r="H223" s="3"/>
      <c r="I223" s="3"/>
      <c r="J223" s="3"/>
      <c r="K223" s="3"/>
      <c r="L223" s="3"/>
      <c r="M223" s="3"/>
      <c r="N223" s="3"/>
      <c r="O223" s="3"/>
      <c r="P223" s="3"/>
    </row>
    <row r="224" spans="1:16" x14ac:dyDescent="0.25">
      <c r="A224" s="12">
        <v>220</v>
      </c>
      <c r="B224" s="13"/>
      <c r="C224" s="13"/>
      <c r="D224" s="13"/>
      <c r="E224" s="13"/>
      <c r="F224" s="13"/>
      <c r="H224" s="3"/>
      <c r="I224" s="3"/>
      <c r="J224" s="3"/>
      <c r="K224" s="3"/>
      <c r="L224" s="3"/>
      <c r="M224" s="3"/>
      <c r="N224" s="3"/>
      <c r="O224" s="3"/>
      <c r="P224" s="3"/>
    </row>
    <row r="225" spans="1:16" x14ac:dyDescent="0.25">
      <c r="A225" s="12">
        <v>221</v>
      </c>
      <c r="B225" s="13"/>
      <c r="C225" s="13"/>
      <c r="D225" s="13"/>
      <c r="E225" s="13"/>
      <c r="F225" s="13"/>
      <c r="H225" s="3"/>
      <c r="I225" s="3"/>
      <c r="J225" s="3"/>
      <c r="K225" s="3"/>
      <c r="L225" s="3"/>
      <c r="M225" s="3"/>
      <c r="N225" s="3"/>
      <c r="O225" s="3"/>
      <c r="P225" s="3"/>
    </row>
    <row r="226" spans="1:16" x14ac:dyDescent="0.25">
      <c r="A226" s="12">
        <v>222</v>
      </c>
      <c r="B226" s="13"/>
      <c r="C226" s="13"/>
      <c r="D226" s="13"/>
      <c r="E226" s="13"/>
      <c r="F226" s="13"/>
      <c r="H226" s="3"/>
      <c r="I226" s="3"/>
      <c r="J226" s="3"/>
      <c r="K226" s="3"/>
      <c r="L226" s="3"/>
      <c r="M226" s="3"/>
      <c r="N226" s="3"/>
      <c r="O226" s="3"/>
      <c r="P226" s="3"/>
    </row>
    <row r="227" spans="1:16" x14ac:dyDescent="0.25">
      <c r="A227" s="12">
        <v>223</v>
      </c>
      <c r="B227" s="13"/>
      <c r="C227" s="13"/>
      <c r="D227" s="13"/>
      <c r="E227" s="13"/>
      <c r="F227" s="13"/>
      <c r="H227" s="3"/>
      <c r="I227" s="3"/>
      <c r="J227" s="3"/>
      <c r="K227" s="3"/>
      <c r="L227" s="3"/>
      <c r="M227" s="3"/>
      <c r="N227" s="3"/>
      <c r="O227" s="3"/>
      <c r="P227" s="3"/>
    </row>
    <row r="228" spans="1:16" x14ac:dyDescent="0.25">
      <c r="A228" s="12">
        <v>224</v>
      </c>
      <c r="B228" s="13"/>
      <c r="C228" s="13"/>
      <c r="D228" s="13"/>
      <c r="E228" s="13"/>
      <c r="F228" s="13"/>
      <c r="H228" s="3"/>
      <c r="I228" s="3"/>
      <c r="J228" s="3"/>
      <c r="K228" s="3"/>
      <c r="L228" s="3"/>
      <c r="M228" s="3"/>
      <c r="N228" s="3"/>
      <c r="O228" s="3"/>
      <c r="P228" s="3"/>
    </row>
    <row r="229" spans="1:16" x14ac:dyDescent="0.25">
      <c r="A229" s="12">
        <v>225</v>
      </c>
      <c r="B229" s="13"/>
      <c r="C229" s="13"/>
      <c r="D229" s="13"/>
      <c r="E229" s="13"/>
      <c r="F229" s="13"/>
      <c r="H229" s="3"/>
      <c r="I229" s="3"/>
      <c r="J229" s="3"/>
      <c r="K229" s="3"/>
      <c r="L229" s="3"/>
      <c r="M229" s="3"/>
      <c r="N229" s="3"/>
      <c r="O229" s="3"/>
      <c r="P229" s="3"/>
    </row>
    <row r="230" spans="1:16" x14ac:dyDescent="0.25">
      <c r="A230" s="12">
        <v>226</v>
      </c>
      <c r="B230" s="13"/>
      <c r="C230" s="13"/>
      <c r="D230" s="13"/>
      <c r="E230" s="13"/>
      <c r="F230" s="13"/>
      <c r="H230" s="3"/>
      <c r="I230" s="3"/>
      <c r="J230" s="3"/>
      <c r="K230" s="3"/>
      <c r="L230" s="3"/>
      <c r="M230" s="3"/>
      <c r="N230" s="3"/>
      <c r="O230" s="3"/>
      <c r="P230" s="3"/>
    </row>
    <row r="231" spans="1:16" x14ac:dyDescent="0.25">
      <c r="A231" s="12">
        <v>227</v>
      </c>
      <c r="B231" s="13"/>
      <c r="C231" s="13"/>
      <c r="D231" s="13"/>
      <c r="E231" s="13"/>
      <c r="F231" s="13"/>
      <c r="H231" s="3"/>
      <c r="I231" s="3"/>
      <c r="J231" s="3"/>
      <c r="K231" s="3"/>
      <c r="L231" s="3"/>
      <c r="M231" s="3"/>
      <c r="N231" s="3"/>
      <c r="O231" s="3"/>
      <c r="P231" s="3"/>
    </row>
    <row r="232" spans="1:16" x14ac:dyDescent="0.25">
      <c r="A232" s="12">
        <v>228</v>
      </c>
      <c r="B232" s="13"/>
      <c r="C232" s="13"/>
      <c r="D232" s="13"/>
      <c r="E232" s="13"/>
      <c r="F232" s="13"/>
      <c r="H232" s="3"/>
      <c r="I232" s="3"/>
      <c r="J232" s="3"/>
      <c r="K232" s="3"/>
      <c r="L232" s="3"/>
      <c r="M232" s="3"/>
      <c r="N232" s="3"/>
      <c r="O232" s="3"/>
      <c r="P232" s="3"/>
    </row>
    <row r="233" spans="1:16" x14ac:dyDescent="0.25">
      <c r="A233" s="12">
        <v>229</v>
      </c>
      <c r="B233" s="13"/>
      <c r="C233" s="13"/>
      <c r="D233" s="13"/>
      <c r="E233" s="13"/>
      <c r="F233" s="13"/>
      <c r="H233" s="3"/>
      <c r="I233" s="3"/>
      <c r="J233" s="3"/>
      <c r="K233" s="3"/>
      <c r="L233" s="3"/>
      <c r="M233" s="3"/>
      <c r="N233" s="3"/>
      <c r="O233" s="3"/>
      <c r="P233" s="3"/>
    </row>
    <row r="234" spans="1:16" x14ac:dyDescent="0.25">
      <c r="A234" s="12">
        <v>230</v>
      </c>
      <c r="B234" s="13"/>
      <c r="C234" s="13"/>
      <c r="D234" s="13"/>
      <c r="E234" s="13"/>
      <c r="F234" s="13"/>
      <c r="H234" s="3"/>
      <c r="I234" s="3"/>
      <c r="J234" s="3"/>
      <c r="K234" s="3"/>
      <c r="L234" s="3"/>
      <c r="M234" s="3"/>
      <c r="N234" s="3"/>
      <c r="O234" s="3"/>
      <c r="P234" s="3"/>
    </row>
    <row r="235" spans="1:16" x14ac:dyDescent="0.25">
      <c r="A235" s="12">
        <v>231</v>
      </c>
      <c r="B235" s="13"/>
      <c r="C235" s="13"/>
      <c r="D235" s="13"/>
      <c r="E235" s="13"/>
      <c r="F235" s="13"/>
      <c r="H235" s="3"/>
      <c r="I235" s="3"/>
      <c r="J235" s="3"/>
      <c r="K235" s="3"/>
      <c r="L235" s="3"/>
      <c r="M235" s="3"/>
      <c r="N235" s="3"/>
      <c r="O235" s="3"/>
      <c r="P235" s="3"/>
    </row>
    <row r="236" spans="1:16" x14ac:dyDescent="0.25">
      <c r="A236" s="12">
        <v>232</v>
      </c>
      <c r="B236" s="13"/>
      <c r="C236" s="13"/>
      <c r="D236" s="13"/>
      <c r="E236" s="13"/>
      <c r="F236" s="13"/>
      <c r="H236" s="3"/>
      <c r="I236" s="3"/>
      <c r="J236" s="3"/>
      <c r="K236" s="3"/>
      <c r="L236" s="3"/>
      <c r="M236" s="3"/>
      <c r="N236" s="3"/>
      <c r="O236" s="3"/>
      <c r="P236" s="3"/>
    </row>
    <row r="237" spans="1:16" x14ac:dyDescent="0.25">
      <c r="A237" s="12">
        <v>233</v>
      </c>
      <c r="B237" s="13"/>
      <c r="C237" s="13"/>
      <c r="D237" s="13"/>
      <c r="E237" s="13"/>
      <c r="F237" s="13"/>
      <c r="H237" s="3"/>
      <c r="I237" s="3"/>
      <c r="J237" s="3"/>
      <c r="K237" s="3"/>
      <c r="L237" s="3"/>
      <c r="M237" s="3"/>
      <c r="N237" s="3"/>
      <c r="O237" s="3"/>
      <c r="P237" s="3"/>
    </row>
    <row r="238" spans="1:16" x14ac:dyDescent="0.25">
      <c r="A238" s="12">
        <v>234</v>
      </c>
      <c r="B238" s="13"/>
      <c r="C238" s="13"/>
      <c r="D238" s="13"/>
      <c r="E238" s="13"/>
      <c r="F238" s="13"/>
      <c r="H238" s="3"/>
      <c r="I238" s="3"/>
      <c r="J238" s="3"/>
      <c r="K238" s="3"/>
      <c r="L238" s="3"/>
      <c r="M238" s="3"/>
      <c r="N238" s="3"/>
      <c r="O238" s="3"/>
      <c r="P238" s="3"/>
    </row>
    <row r="239" spans="1:16" x14ac:dyDescent="0.25">
      <c r="A239" s="12">
        <v>235</v>
      </c>
      <c r="B239" s="13"/>
      <c r="C239" s="13"/>
      <c r="D239" s="13"/>
      <c r="E239" s="13"/>
      <c r="F239" s="13"/>
      <c r="H239" s="3"/>
      <c r="I239" s="3"/>
      <c r="J239" s="3"/>
      <c r="K239" s="3"/>
      <c r="L239" s="3"/>
      <c r="M239" s="3"/>
      <c r="N239" s="3"/>
      <c r="O239" s="3"/>
      <c r="P239" s="3"/>
    </row>
    <row r="240" spans="1:16" x14ac:dyDescent="0.25">
      <c r="A240" s="12">
        <v>236</v>
      </c>
      <c r="B240" s="13"/>
      <c r="C240" s="13"/>
      <c r="D240" s="13"/>
      <c r="E240" s="13"/>
      <c r="F240" s="13"/>
      <c r="H240" s="3"/>
      <c r="I240" s="3"/>
      <c r="J240" s="3"/>
      <c r="K240" s="3"/>
      <c r="L240" s="3"/>
      <c r="M240" s="3"/>
      <c r="N240" s="3"/>
      <c r="O240" s="3"/>
      <c r="P240" s="3"/>
    </row>
    <row r="241" spans="1:16" x14ac:dyDescent="0.25">
      <c r="A241" s="12">
        <v>237</v>
      </c>
      <c r="B241" s="13"/>
      <c r="C241" s="13"/>
      <c r="D241" s="13"/>
      <c r="E241" s="13"/>
      <c r="F241" s="13"/>
      <c r="H241" s="3"/>
      <c r="I241" s="3"/>
      <c r="J241" s="3"/>
      <c r="K241" s="3"/>
      <c r="L241" s="3"/>
      <c r="M241" s="3"/>
      <c r="N241" s="3"/>
      <c r="O241" s="3"/>
      <c r="P241" s="3"/>
    </row>
    <row r="242" spans="1:16" x14ac:dyDescent="0.25">
      <c r="A242" s="12">
        <v>238</v>
      </c>
      <c r="B242" s="13"/>
      <c r="C242" s="13"/>
      <c r="D242" s="13"/>
      <c r="E242" s="13"/>
      <c r="F242" s="13"/>
      <c r="H242" s="3"/>
      <c r="I242" s="3"/>
      <c r="J242" s="3"/>
      <c r="K242" s="3"/>
      <c r="L242" s="3"/>
      <c r="M242" s="3"/>
      <c r="N242" s="3"/>
      <c r="O242" s="3"/>
      <c r="P242" s="3"/>
    </row>
    <row r="243" spans="1:16" x14ac:dyDescent="0.25">
      <c r="A243" s="12">
        <v>239</v>
      </c>
      <c r="B243" s="13"/>
      <c r="C243" s="13"/>
      <c r="D243" s="13"/>
      <c r="E243" s="13"/>
      <c r="F243" s="13"/>
      <c r="H243" s="3"/>
      <c r="I243" s="3"/>
      <c r="J243" s="3"/>
      <c r="K243" s="3"/>
      <c r="L243" s="3"/>
      <c r="M243" s="3"/>
      <c r="N243" s="3"/>
      <c r="O243" s="3"/>
      <c r="P243" s="3"/>
    </row>
    <row r="244" spans="1:16" x14ac:dyDescent="0.25">
      <c r="A244" s="12">
        <v>240</v>
      </c>
      <c r="B244" s="13"/>
      <c r="C244" s="13"/>
      <c r="D244" s="13"/>
      <c r="E244" s="13"/>
      <c r="F244" s="13"/>
      <c r="H244" s="3"/>
      <c r="I244" s="3"/>
      <c r="J244" s="3"/>
      <c r="K244" s="3"/>
      <c r="L244" s="3"/>
      <c r="M244" s="3"/>
      <c r="N244" s="3"/>
      <c r="O244" s="3"/>
      <c r="P244" s="3"/>
    </row>
    <row r="245" spans="1:16" x14ac:dyDescent="0.25">
      <c r="A245" s="12">
        <v>241</v>
      </c>
      <c r="B245" s="13"/>
      <c r="C245" s="13"/>
      <c r="D245" s="13"/>
      <c r="E245" s="13"/>
      <c r="F245" s="13"/>
      <c r="H245" s="3"/>
      <c r="I245" s="3"/>
      <c r="J245" s="3"/>
      <c r="K245" s="3"/>
      <c r="L245" s="3"/>
      <c r="M245" s="3"/>
      <c r="N245" s="3"/>
      <c r="O245" s="3"/>
      <c r="P245" s="3"/>
    </row>
    <row r="246" spans="1:16" x14ac:dyDescent="0.25">
      <c r="A246" s="12">
        <v>242</v>
      </c>
      <c r="B246" s="13"/>
      <c r="C246" s="13"/>
      <c r="D246" s="13"/>
      <c r="E246" s="13"/>
      <c r="F246" s="13"/>
      <c r="H246" s="3"/>
      <c r="I246" s="3"/>
      <c r="J246" s="3"/>
      <c r="K246" s="3"/>
      <c r="L246" s="3"/>
      <c r="M246" s="3"/>
      <c r="N246" s="3"/>
      <c r="O246" s="3"/>
      <c r="P246" s="3"/>
    </row>
    <row r="247" spans="1:16" x14ac:dyDescent="0.25">
      <c r="A247" s="12">
        <v>243</v>
      </c>
      <c r="B247" s="13"/>
      <c r="C247" s="13"/>
      <c r="D247" s="13"/>
      <c r="E247" s="13"/>
      <c r="F247" s="13"/>
      <c r="H247" s="3"/>
      <c r="I247" s="3"/>
      <c r="J247" s="3"/>
      <c r="K247" s="3"/>
      <c r="L247" s="3"/>
      <c r="M247" s="3"/>
      <c r="N247" s="3"/>
      <c r="O247" s="3"/>
      <c r="P247" s="3"/>
    </row>
    <row r="248" spans="1:16" x14ac:dyDescent="0.25">
      <c r="A248" s="12">
        <v>244</v>
      </c>
      <c r="B248" s="13"/>
      <c r="C248" s="13"/>
      <c r="D248" s="13"/>
      <c r="E248" s="13"/>
      <c r="F248" s="13"/>
      <c r="H248" s="3"/>
      <c r="I248" s="3"/>
      <c r="J248" s="3"/>
      <c r="K248" s="3"/>
      <c r="L248" s="3"/>
      <c r="M248" s="3"/>
      <c r="N248" s="3"/>
      <c r="O248" s="3"/>
      <c r="P248" s="3"/>
    </row>
    <row r="249" spans="1:16" x14ac:dyDescent="0.25">
      <c r="A249" s="12">
        <v>245</v>
      </c>
      <c r="B249" s="13"/>
      <c r="C249" s="13"/>
      <c r="D249" s="13"/>
      <c r="E249" s="13"/>
      <c r="F249" s="13"/>
      <c r="H249" s="3"/>
      <c r="I249" s="3"/>
      <c r="J249" s="3"/>
      <c r="K249" s="3"/>
      <c r="L249" s="3"/>
      <c r="M249" s="3"/>
      <c r="N249" s="3"/>
      <c r="O249" s="3"/>
      <c r="P249" s="3"/>
    </row>
    <row r="250" spans="1:16" x14ac:dyDescent="0.25">
      <c r="A250" s="12">
        <v>246</v>
      </c>
      <c r="B250" s="13"/>
      <c r="C250" s="13"/>
      <c r="D250" s="13"/>
      <c r="E250" s="13"/>
      <c r="F250" s="13"/>
      <c r="H250" s="3"/>
      <c r="I250" s="3"/>
      <c r="J250" s="3"/>
      <c r="K250" s="3"/>
      <c r="L250" s="3"/>
      <c r="M250" s="3"/>
      <c r="N250" s="3"/>
      <c r="O250" s="3"/>
      <c r="P250" s="3"/>
    </row>
    <row r="251" spans="1:16" x14ac:dyDescent="0.25">
      <c r="A251" s="12">
        <v>247</v>
      </c>
      <c r="B251" s="13"/>
      <c r="C251" s="13"/>
      <c r="D251" s="13"/>
      <c r="E251" s="13"/>
      <c r="F251" s="13"/>
      <c r="H251" s="3"/>
      <c r="I251" s="3"/>
      <c r="J251" s="3"/>
      <c r="K251" s="3"/>
      <c r="L251" s="3"/>
      <c r="M251" s="3"/>
      <c r="N251" s="3"/>
      <c r="O251" s="3"/>
      <c r="P251" s="3"/>
    </row>
    <row r="252" spans="1:16" x14ac:dyDescent="0.25">
      <c r="A252" s="12">
        <v>248</v>
      </c>
      <c r="B252" s="13"/>
      <c r="C252" s="13"/>
      <c r="D252" s="13"/>
      <c r="E252" s="13"/>
      <c r="F252" s="13"/>
      <c r="H252" s="3"/>
      <c r="I252" s="3"/>
      <c r="J252" s="3"/>
      <c r="K252" s="3"/>
      <c r="L252" s="3"/>
      <c r="M252" s="3"/>
      <c r="N252" s="3"/>
      <c r="O252" s="3"/>
      <c r="P252" s="3"/>
    </row>
    <row r="253" spans="1:16" x14ac:dyDescent="0.25">
      <c r="A253" s="12">
        <v>249</v>
      </c>
      <c r="B253" s="13"/>
      <c r="C253" s="13"/>
      <c r="D253" s="13"/>
      <c r="E253" s="13"/>
      <c r="F253" s="13"/>
      <c r="H253" s="3"/>
      <c r="I253" s="3"/>
      <c r="J253" s="3"/>
      <c r="K253" s="3"/>
      <c r="L253" s="3"/>
      <c r="M253" s="3"/>
      <c r="N253" s="3"/>
      <c r="O253" s="3"/>
      <c r="P253" s="3"/>
    </row>
    <row r="254" spans="1:16" x14ac:dyDescent="0.25">
      <c r="A254" s="12">
        <v>250</v>
      </c>
      <c r="B254" s="13"/>
      <c r="C254" s="13"/>
      <c r="D254" s="13"/>
      <c r="E254" s="13"/>
      <c r="F254" s="13"/>
      <c r="H254" s="3"/>
      <c r="I254" s="3"/>
      <c r="J254" s="3"/>
      <c r="K254" s="3"/>
      <c r="L254" s="3"/>
      <c r="M254" s="3"/>
      <c r="N254" s="3"/>
      <c r="O254" s="3"/>
      <c r="P254" s="3"/>
    </row>
    <row r="255" spans="1:16" x14ac:dyDescent="0.25">
      <c r="A255" s="12">
        <v>251</v>
      </c>
      <c r="B255" s="13"/>
      <c r="C255" s="13"/>
      <c r="D255" s="13"/>
      <c r="E255" s="13"/>
      <c r="F255" s="13"/>
      <c r="H255" s="3"/>
      <c r="I255" s="3"/>
      <c r="J255" s="3"/>
      <c r="K255" s="3"/>
      <c r="L255" s="3"/>
      <c r="M255" s="3"/>
      <c r="N255" s="3"/>
      <c r="O255" s="3"/>
      <c r="P255" s="3"/>
    </row>
    <row r="256" spans="1:16" x14ac:dyDescent="0.25">
      <c r="A256" s="12">
        <v>252</v>
      </c>
      <c r="B256" s="13"/>
      <c r="C256" s="13"/>
      <c r="D256" s="13"/>
      <c r="E256" s="13"/>
      <c r="F256" s="13"/>
      <c r="H256" s="3"/>
      <c r="I256" s="3"/>
      <c r="J256" s="3"/>
      <c r="K256" s="3"/>
      <c r="L256" s="3"/>
      <c r="M256" s="3"/>
      <c r="N256" s="3"/>
      <c r="O256" s="3"/>
      <c r="P256" s="3"/>
    </row>
    <row r="257" spans="1:16" x14ac:dyDescent="0.25">
      <c r="A257" s="12">
        <v>253</v>
      </c>
      <c r="B257" s="13"/>
      <c r="C257" s="13"/>
      <c r="D257" s="13"/>
      <c r="E257" s="13"/>
      <c r="F257" s="13"/>
      <c r="H257" s="3"/>
      <c r="I257" s="3"/>
      <c r="J257" s="3"/>
      <c r="K257" s="3"/>
      <c r="L257" s="3"/>
      <c r="M257" s="3"/>
      <c r="N257" s="3"/>
      <c r="O257" s="3"/>
      <c r="P257" s="3"/>
    </row>
    <row r="258" spans="1:16" x14ac:dyDescent="0.25">
      <c r="A258" s="12">
        <v>254</v>
      </c>
      <c r="B258" s="13"/>
      <c r="C258" s="13"/>
      <c r="D258" s="13"/>
      <c r="E258" s="13"/>
      <c r="F258" s="13"/>
      <c r="H258" s="3"/>
      <c r="I258" s="3"/>
      <c r="J258" s="3"/>
      <c r="K258" s="3"/>
      <c r="L258" s="3"/>
      <c r="M258" s="3"/>
      <c r="N258" s="3"/>
      <c r="O258" s="3"/>
      <c r="P258" s="3"/>
    </row>
    <row r="259" spans="1:16" x14ac:dyDescent="0.25">
      <c r="A259" s="12">
        <v>255</v>
      </c>
      <c r="B259" s="13"/>
      <c r="C259" s="13"/>
      <c r="D259" s="13"/>
      <c r="E259" s="13"/>
      <c r="F259" s="13"/>
      <c r="H259" s="3"/>
      <c r="I259" s="3"/>
      <c r="J259" s="3"/>
      <c r="K259" s="3"/>
      <c r="L259" s="3"/>
      <c r="M259" s="3"/>
      <c r="N259" s="3"/>
      <c r="O259" s="3"/>
      <c r="P259" s="3"/>
    </row>
    <row r="260" spans="1:16" x14ac:dyDescent="0.25">
      <c r="A260" s="12">
        <v>256</v>
      </c>
      <c r="B260" s="13"/>
      <c r="C260" s="13"/>
      <c r="D260" s="13"/>
      <c r="E260" s="13"/>
      <c r="F260" s="13"/>
      <c r="H260" s="3"/>
      <c r="I260" s="3"/>
      <c r="J260" s="3"/>
      <c r="K260" s="3"/>
      <c r="L260" s="3"/>
      <c r="M260" s="3"/>
      <c r="N260" s="3"/>
      <c r="O260" s="3"/>
      <c r="P260" s="3"/>
    </row>
    <row r="261" spans="1:16" x14ac:dyDescent="0.25">
      <c r="A261" s="12">
        <v>257</v>
      </c>
      <c r="B261" s="13"/>
      <c r="C261" s="13"/>
      <c r="D261" s="13"/>
      <c r="E261" s="13"/>
      <c r="F261" s="13"/>
      <c r="H261" s="3"/>
      <c r="I261" s="3"/>
      <c r="J261" s="3"/>
      <c r="K261" s="3"/>
      <c r="L261" s="3"/>
      <c r="M261" s="3"/>
      <c r="N261" s="3"/>
      <c r="O261" s="3"/>
      <c r="P261" s="3"/>
    </row>
    <row r="262" spans="1:16" x14ac:dyDescent="0.25">
      <c r="A262" s="12">
        <v>258</v>
      </c>
      <c r="B262" s="13"/>
      <c r="C262" s="13"/>
      <c r="D262" s="13"/>
      <c r="E262" s="13"/>
      <c r="F262" s="13"/>
      <c r="H262" s="3"/>
      <c r="I262" s="3"/>
      <c r="J262" s="3"/>
      <c r="K262" s="3"/>
      <c r="L262" s="3"/>
      <c r="M262" s="3"/>
      <c r="N262" s="3"/>
      <c r="O262" s="3"/>
      <c r="P262" s="3"/>
    </row>
    <row r="263" spans="1:16" x14ac:dyDescent="0.25">
      <c r="A263" s="12">
        <v>259</v>
      </c>
      <c r="B263" s="13"/>
      <c r="C263" s="13"/>
      <c r="D263" s="13"/>
      <c r="E263" s="13"/>
      <c r="F263" s="13"/>
      <c r="H263" s="3"/>
      <c r="I263" s="3"/>
      <c r="J263" s="3"/>
      <c r="K263" s="3"/>
      <c r="L263" s="3"/>
      <c r="M263" s="3"/>
      <c r="N263" s="3"/>
      <c r="O263" s="3"/>
      <c r="P263" s="3"/>
    </row>
    <row r="264" spans="1:16" x14ac:dyDescent="0.25">
      <c r="A264" s="12">
        <v>260</v>
      </c>
      <c r="B264" s="13"/>
      <c r="C264" s="13"/>
      <c r="D264" s="13"/>
      <c r="E264" s="13"/>
      <c r="F264" s="13"/>
      <c r="H264" s="3"/>
      <c r="I264" s="3"/>
      <c r="J264" s="3"/>
      <c r="K264" s="3"/>
      <c r="L264" s="3"/>
      <c r="M264" s="3"/>
      <c r="N264" s="3"/>
      <c r="O264" s="3"/>
      <c r="P264" s="3"/>
    </row>
    <row r="265" spans="1:16" x14ac:dyDescent="0.25">
      <c r="A265" s="12">
        <v>261</v>
      </c>
      <c r="B265" s="13"/>
      <c r="C265" s="13"/>
      <c r="D265" s="13"/>
      <c r="E265" s="13"/>
      <c r="F265" s="13"/>
      <c r="H265" s="3"/>
      <c r="I265" s="3"/>
      <c r="J265" s="3"/>
      <c r="K265" s="3"/>
      <c r="L265" s="3"/>
      <c r="M265" s="3"/>
      <c r="N265" s="3"/>
      <c r="O265" s="3"/>
      <c r="P265" s="3"/>
    </row>
    <row r="266" spans="1:16" x14ac:dyDescent="0.25">
      <c r="A266" s="12">
        <v>262</v>
      </c>
      <c r="B266" s="13"/>
      <c r="C266" s="13"/>
      <c r="D266" s="13"/>
      <c r="E266" s="13"/>
      <c r="F266" s="13"/>
      <c r="H266" s="3"/>
      <c r="I266" s="3"/>
      <c r="J266" s="3"/>
      <c r="K266" s="3"/>
      <c r="L266" s="3"/>
      <c r="M266" s="3"/>
      <c r="N266" s="3"/>
      <c r="O266" s="3"/>
      <c r="P266" s="3"/>
    </row>
    <row r="267" spans="1:16" x14ac:dyDescent="0.25">
      <c r="A267" s="12">
        <v>263</v>
      </c>
      <c r="B267" s="13"/>
      <c r="C267" s="13"/>
      <c r="D267" s="13"/>
      <c r="E267" s="13"/>
      <c r="F267" s="13"/>
      <c r="H267" s="3"/>
      <c r="I267" s="3"/>
      <c r="J267" s="3"/>
      <c r="K267" s="3"/>
      <c r="L267" s="3"/>
      <c r="M267" s="3"/>
      <c r="N267" s="3"/>
      <c r="O267" s="3"/>
      <c r="P267" s="3"/>
    </row>
    <row r="268" spans="1:16" x14ac:dyDescent="0.25">
      <c r="A268" s="12">
        <v>264</v>
      </c>
      <c r="B268" s="13"/>
      <c r="C268" s="13"/>
      <c r="D268" s="13"/>
      <c r="E268" s="13"/>
      <c r="F268" s="13"/>
      <c r="H268" s="3"/>
      <c r="I268" s="3"/>
      <c r="J268" s="3"/>
      <c r="K268" s="3"/>
      <c r="L268" s="3"/>
      <c r="M268" s="3"/>
      <c r="N268" s="3"/>
      <c r="O268" s="3"/>
      <c r="P268" s="3"/>
    </row>
    <row r="269" spans="1:16" x14ac:dyDescent="0.25">
      <c r="A269" s="12">
        <v>265</v>
      </c>
      <c r="B269" s="13"/>
      <c r="C269" s="13"/>
      <c r="D269" s="13"/>
      <c r="E269" s="13"/>
      <c r="F269" s="13"/>
      <c r="H269" s="3"/>
      <c r="I269" s="3"/>
      <c r="J269" s="3"/>
      <c r="K269" s="3"/>
      <c r="L269" s="3"/>
      <c r="M269" s="3"/>
      <c r="N269" s="3"/>
      <c r="O269" s="3"/>
      <c r="P269" s="3"/>
    </row>
    <row r="270" spans="1:16" x14ac:dyDescent="0.25">
      <c r="A270" s="12">
        <v>266</v>
      </c>
      <c r="B270" s="13"/>
      <c r="C270" s="13"/>
      <c r="D270" s="13"/>
      <c r="E270" s="13"/>
      <c r="F270" s="13"/>
      <c r="H270" s="3"/>
      <c r="I270" s="3"/>
      <c r="J270" s="3"/>
      <c r="K270" s="3"/>
      <c r="L270" s="3"/>
      <c r="M270" s="3"/>
      <c r="N270" s="3"/>
      <c r="O270" s="3"/>
      <c r="P270" s="3"/>
    </row>
    <row r="271" spans="1:16" x14ac:dyDescent="0.25">
      <c r="A271" s="12">
        <v>267</v>
      </c>
      <c r="B271" s="13"/>
      <c r="C271" s="13"/>
      <c r="D271" s="13"/>
      <c r="E271" s="13"/>
      <c r="F271" s="13"/>
      <c r="H271" s="3"/>
      <c r="I271" s="3"/>
      <c r="J271" s="3"/>
      <c r="K271" s="3"/>
      <c r="L271" s="3"/>
      <c r="M271" s="3"/>
      <c r="N271" s="3"/>
      <c r="O271" s="3"/>
      <c r="P271" s="3"/>
    </row>
    <row r="272" spans="1:16" x14ac:dyDescent="0.25">
      <c r="A272" s="12">
        <v>268</v>
      </c>
      <c r="B272" s="13"/>
      <c r="C272" s="13"/>
      <c r="D272" s="13"/>
      <c r="E272" s="13"/>
      <c r="F272" s="13"/>
      <c r="H272" s="3"/>
      <c r="I272" s="3"/>
      <c r="J272" s="3"/>
      <c r="K272" s="3"/>
      <c r="L272" s="3"/>
      <c r="M272" s="3"/>
      <c r="N272" s="3"/>
      <c r="O272" s="3"/>
      <c r="P272" s="3"/>
    </row>
    <row r="273" spans="1:16" x14ac:dyDescent="0.25">
      <c r="A273" s="12">
        <v>269</v>
      </c>
      <c r="B273" s="13"/>
      <c r="C273" s="13"/>
      <c r="D273" s="13"/>
      <c r="E273" s="13"/>
      <c r="F273" s="13"/>
      <c r="H273" s="3"/>
      <c r="I273" s="3"/>
      <c r="J273" s="3"/>
      <c r="K273" s="3"/>
      <c r="L273" s="3"/>
      <c r="M273" s="3"/>
      <c r="N273" s="3"/>
      <c r="O273" s="3"/>
      <c r="P273" s="3"/>
    </row>
    <row r="274" spans="1:16" x14ac:dyDescent="0.25">
      <c r="A274" s="12">
        <v>270</v>
      </c>
      <c r="B274" s="13"/>
      <c r="C274" s="13"/>
      <c r="D274" s="13"/>
      <c r="E274" s="13"/>
      <c r="F274" s="13"/>
      <c r="H274" s="3"/>
      <c r="I274" s="3"/>
      <c r="J274" s="3"/>
      <c r="K274" s="3"/>
      <c r="L274" s="3"/>
      <c r="M274" s="3"/>
      <c r="N274" s="3"/>
      <c r="O274" s="3"/>
      <c r="P274" s="3"/>
    </row>
    <row r="275" spans="1:16" x14ac:dyDescent="0.25">
      <c r="A275" s="12">
        <v>271</v>
      </c>
      <c r="B275" s="13"/>
      <c r="C275" s="13"/>
      <c r="D275" s="13"/>
      <c r="E275" s="13"/>
      <c r="F275" s="13"/>
      <c r="H275" s="3"/>
      <c r="I275" s="3"/>
      <c r="J275" s="3"/>
      <c r="K275" s="3"/>
      <c r="L275" s="3"/>
      <c r="M275" s="3"/>
      <c r="N275" s="3"/>
      <c r="O275" s="3"/>
      <c r="P275" s="3"/>
    </row>
    <row r="276" spans="1:16" x14ac:dyDescent="0.25">
      <c r="A276" s="12">
        <v>272</v>
      </c>
      <c r="B276" s="13"/>
      <c r="C276" s="13"/>
      <c r="D276" s="13"/>
      <c r="E276" s="13"/>
      <c r="F276" s="13"/>
      <c r="H276" s="3"/>
      <c r="I276" s="3"/>
      <c r="J276" s="3"/>
      <c r="K276" s="3"/>
      <c r="L276" s="3"/>
      <c r="M276" s="3"/>
      <c r="N276" s="3"/>
      <c r="O276" s="3"/>
      <c r="P276" s="3"/>
    </row>
    <row r="277" spans="1:16" x14ac:dyDescent="0.25">
      <c r="A277" s="12">
        <v>273</v>
      </c>
      <c r="B277" s="13"/>
      <c r="C277" s="13"/>
      <c r="D277" s="13"/>
      <c r="E277" s="13"/>
      <c r="F277" s="13"/>
      <c r="H277" s="3"/>
      <c r="I277" s="3"/>
      <c r="J277" s="3"/>
      <c r="K277" s="3"/>
      <c r="L277" s="3"/>
      <c r="M277" s="3"/>
      <c r="N277" s="3"/>
      <c r="O277" s="3"/>
      <c r="P277" s="3"/>
    </row>
    <row r="278" spans="1:16" x14ac:dyDescent="0.25">
      <c r="A278" s="12">
        <v>274</v>
      </c>
      <c r="B278" s="13"/>
      <c r="C278" s="13"/>
      <c r="D278" s="13"/>
      <c r="E278" s="13"/>
      <c r="F278" s="13"/>
      <c r="H278" s="3"/>
      <c r="I278" s="3"/>
      <c r="J278" s="3"/>
      <c r="K278" s="3"/>
      <c r="L278" s="3"/>
      <c r="M278" s="3"/>
      <c r="N278" s="3"/>
      <c r="O278" s="3"/>
      <c r="P278" s="3"/>
    </row>
    <row r="279" spans="1:16" x14ac:dyDescent="0.25">
      <c r="A279" s="12">
        <v>275</v>
      </c>
      <c r="B279" s="13"/>
      <c r="C279" s="13"/>
      <c r="D279" s="13"/>
      <c r="E279" s="13"/>
      <c r="F279" s="13"/>
      <c r="H279" s="3"/>
      <c r="I279" s="3"/>
      <c r="J279" s="3"/>
      <c r="K279" s="3"/>
      <c r="L279" s="3"/>
      <c r="M279" s="3"/>
      <c r="N279" s="3"/>
      <c r="O279" s="3"/>
      <c r="P279" s="3"/>
    </row>
    <row r="280" spans="1:16" x14ac:dyDescent="0.25">
      <c r="A280" s="12">
        <v>276</v>
      </c>
      <c r="B280" s="13"/>
      <c r="C280" s="13"/>
      <c r="D280" s="13"/>
      <c r="E280" s="13"/>
      <c r="F280" s="13"/>
      <c r="H280" s="3"/>
      <c r="I280" s="3"/>
      <c r="J280" s="3"/>
      <c r="K280" s="3"/>
      <c r="L280" s="3"/>
      <c r="M280" s="3"/>
      <c r="N280" s="3"/>
      <c r="O280" s="3"/>
      <c r="P280" s="3"/>
    </row>
    <row r="281" spans="1:16" x14ac:dyDescent="0.25">
      <c r="A281" s="12">
        <v>277</v>
      </c>
      <c r="B281" s="13"/>
      <c r="C281" s="13"/>
      <c r="D281" s="13"/>
      <c r="E281" s="13"/>
      <c r="F281" s="13"/>
      <c r="H281" s="3"/>
      <c r="I281" s="3"/>
      <c r="J281" s="3"/>
      <c r="K281" s="3"/>
      <c r="L281" s="3"/>
      <c r="M281" s="3"/>
      <c r="N281" s="3"/>
      <c r="O281" s="3"/>
      <c r="P281" s="3"/>
    </row>
    <row r="282" spans="1:16" x14ac:dyDescent="0.25">
      <c r="A282" s="12">
        <v>278</v>
      </c>
      <c r="B282" s="13"/>
      <c r="C282" s="13"/>
      <c r="D282" s="13"/>
      <c r="E282" s="13"/>
      <c r="F282" s="13"/>
      <c r="H282" s="3"/>
      <c r="I282" s="3"/>
      <c r="J282" s="3"/>
      <c r="K282" s="3"/>
      <c r="L282" s="3"/>
      <c r="M282" s="3"/>
      <c r="N282" s="3"/>
      <c r="O282" s="3"/>
      <c r="P282" s="3"/>
    </row>
    <row r="283" spans="1:16" x14ac:dyDescent="0.25">
      <c r="A283" s="12">
        <v>279</v>
      </c>
      <c r="B283" s="13"/>
      <c r="C283" s="13"/>
      <c r="D283" s="13"/>
      <c r="E283" s="13"/>
      <c r="F283" s="13"/>
      <c r="H283" s="3"/>
      <c r="I283" s="3"/>
      <c r="J283" s="3"/>
      <c r="K283" s="3"/>
      <c r="L283" s="3"/>
      <c r="M283" s="3"/>
      <c r="N283" s="3"/>
      <c r="O283" s="3"/>
      <c r="P283" s="3"/>
    </row>
    <row r="284" spans="1:16" x14ac:dyDescent="0.25">
      <c r="A284" s="12">
        <v>280</v>
      </c>
      <c r="B284" s="13"/>
      <c r="C284" s="13"/>
      <c r="D284" s="13"/>
      <c r="E284" s="13"/>
      <c r="F284" s="13"/>
      <c r="H284" s="3"/>
      <c r="I284" s="3"/>
      <c r="J284" s="3"/>
      <c r="K284" s="3"/>
      <c r="L284" s="3"/>
      <c r="M284" s="3"/>
      <c r="N284" s="3"/>
      <c r="O284" s="3"/>
      <c r="P284" s="3"/>
    </row>
    <row r="285" spans="1:16" x14ac:dyDescent="0.25">
      <c r="A285" s="12">
        <v>281</v>
      </c>
      <c r="B285" s="13"/>
      <c r="C285" s="13"/>
      <c r="D285" s="13"/>
      <c r="E285" s="13"/>
      <c r="F285" s="13"/>
      <c r="H285" s="3"/>
      <c r="I285" s="3"/>
      <c r="J285" s="3"/>
      <c r="K285" s="3"/>
      <c r="L285" s="3"/>
      <c r="M285" s="3"/>
      <c r="N285" s="3"/>
      <c r="O285" s="3"/>
      <c r="P285" s="3"/>
    </row>
    <row r="286" spans="1:16" x14ac:dyDescent="0.25">
      <c r="A286" s="12">
        <v>282</v>
      </c>
      <c r="B286" s="13"/>
      <c r="C286" s="13"/>
      <c r="D286" s="13"/>
      <c r="E286" s="13"/>
      <c r="F286" s="13"/>
      <c r="H286" s="3"/>
      <c r="I286" s="3"/>
      <c r="J286" s="3"/>
      <c r="K286" s="3"/>
      <c r="L286" s="3"/>
      <c r="M286" s="3"/>
      <c r="N286" s="3"/>
      <c r="O286" s="3"/>
      <c r="P286" s="3"/>
    </row>
    <row r="287" spans="1:16" x14ac:dyDescent="0.25">
      <c r="A287" s="12">
        <v>283</v>
      </c>
      <c r="B287" s="13"/>
      <c r="C287" s="13"/>
      <c r="D287" s="13"/>
      <c r="E287" s="13"/>
      <c r="F287" s="13"/>
      <c r="H287" s="3"/>
      <c r="I287" s="3"/>
      <c r="J287" s="3"/>
      <c r="K287" s="3"/>
      <c r="L287" s="3"/>
      <c r="M287" s="3"/>
      <c r="N287" s="3"/>
      <c r="O287" s="3"/>
      <c r="P287" s="3"/>
    </row>
    <row r="288" spans="1:16" x14ac:dyDescent="0.25">
      <c r="A288" s="12">
        <v>284</v>
      </c>
      <c r="B288" s="13"/>
      <c r="C288" s="13"/>
      <c r="D288" s="13"/>
      <c r="E288" s="13"/>
      <c r="F288" s="13"/>
      <c r="H288" s="3"/>
      <c r="I288" s="3"/>
      <c r="J288" s="3"/>
      <c r="K288" s="3"/>
      <c r="L288" s="3"/>
      <c r="M288" s="3"/>
      <c r="N288" s="3"/>
      <c r="O288" s="3"/>
      <c r="P288" s="3"/>
    </row>
    <row r="289" spans="1:16" x14ac:dyDescent="0.25">
      <c r="A289" s="12">
        <v>285</v>
      </c>
      <c r="B289" s="13"/>
      <c r="C289" s="13"/>
      <c r="D289" s="13"/>
      <c r="E289" s="13"/>
      <c r="F289" s="13"/>
      <c r="H289" s="3"/>
      <c r="I289" s="3"/>
      <c r="J289" s="3"/>
      <c r="K289" s="3"/>
      <c r="L289" s="3"/>
      <c r="M289" s="3"/>
      <c r="N289" s="3"/>
      <c r="O289" s="3"/>
      <c r="P289" s="3"/>
    </row>
    <row r="290" spans="1:16" x14ac:dyDescent="0.25">
      <c r="A290" s="12">
        <v>286</v>
      </c>
      <c r="B290" s="13"/>
      <c r="C290" s="13"/>
      <c r="D290" s="13"/>
      <c r="E290" s="13"/>
      <c r="F290" s="13"/>
      <c r="H290" s="3"/>
      <c r="I290" s="3"/>
      <c r="J290" s="3"/>
      <c r="K290" s="3"/>
      <c r="L290" s="3"/>
      <c r="M290" s="3"/>
      <c r="N290" s="3"/>
      <c r="O290" s="3"/>
      <c r="P290" s="3"/>
    </row>
    <row r="291" spans="1:16" x14ac:dyDescent="0.25">
      <c r="A291" s="12">
        <v>287</v>
      </c>
      <c r="B291" s="13"/>
      <c r="C291" s="13"/>
      <c r="D291" s="13"/>
      <c r="E291" s="13"/>
      <c r="F291" s="13"/>
      <c r="H291" s="3"/>
      <c r="I291" s="3"/>
      <c r="J291" s="3"/>
      <c r="K291" s="3"/>
      <c r="L291" s="3"/>
      <c r="M291" s="3"/>
      <c r="N291" s="3"/>
      <c r="O291" s="3"/>
      <c r="P291" s="3"/>
    </row>
    <row r="292" spans="1:16" x14ac:dyDescent="0.25">
      <c r="A292" s="12">
        <v>288</v>
      </c>
      <c r="B292" s="13"/>
      <c r="C292" s="13"/>
      <c r="D292" s="13"/>
      <c r="E292" s="13"/>
      <c r="F292" s="13"/>
      <c r="H292" s="3"/>
      <c r="I292" s="3"/>
      <c r="J292" s="3"/>
      <c r="K292" s="3"/>
      <c r="L292" s="3"/>
      <c r="M292" s="3"/>
      <c r="N292" s="3"/>
      <c r="O292" s="3"/>
      <c r="P292" s="3"/>
    </row>
    <row r="293" spans="1:16" x14ac:dyDescent="0.25">
      <c r="A293" s="12">
        <v>289</v>
      </c>
      <c r="B293" s="13"/>
      <c r="C293" s="13"/>
      <c r="D293" s="13"/>
      <c r="E293" s="13"/>
      <c r="F293" s="13"/>
      <c r="H293" s="3"/>
      <c r="I293" s="3"/>
      <c r="J293" s="3"/>
      <c r="K293" s="3"/>
      <c r="L293" s="3"/>
      <c r="M293" s="3"/>
      <c r="N293" s="3"/>
      <c r="O293" s="3"/>
      <c r="P293" s="3"/>
    </row>
    <row r="294" spans="1:16" x14ac:dyDescent="0.25">
      <c r="A294" s="12">
        <v>290</v>
      </c>
      <c r="B294" s="13"/>
      <c r="C294" s="13"/>
      <c r="D294" s="13"/>
      <c r="E294" s="13"/>
      <c r="F294" s="13"/>
      <c r="H294" s="3"/>
      <c r="I294" s="3"/>
      <c r="J294" s="3"/>
      <c r="K294" s="3"/>
      <c r="L294" s="3"/>
      <c r="M294" s="3"/>
      <c r="N294" s="3"/>
      <c r="O294" s="3"/>
      <c r="P294" s="3"/>
    </row>
    <row r="295" spans="1:16" x14ac:dyDescent="0.25">
      <c r="A295" s="12">
        <v>291</v>
      </c>
      <c r="B295" s="13"/>
      <c r="C295" s="13"/>
      <c r="D295" s="13"/>
      <c r="E295" s="13"/>
      <c r="F295" s="13"/>
      <c r="H295" s="3"/>
      <c r="I295" s="3"/>
      <c r="J295" s="3"/>
      <c r="K295" s="3"/>
      <c r="L295" s="3"/>
      <c r="M295" s="3"/>
      <c r="N295" s="3"/>
      <c r="O295" s="3"/>
      <c r="P295" s="3"/>
    </row>
    <row r="296" spans="1:16" x14ac:dyDescent="0.25">
      <c r="A296" s="12">
        <v>292</v>
      </c>
      <c r="B296" s="13"/>
      <c r="C296" s="13"/>
      <c r="D296" s="13"/>
      <c r="E296" s="13"/>
      <c r="F296" s="13"/>
      <c r="H296" s="3"/>
      <c r="I296" s="3"/>
      <c r="J296" s="3"/>
      <c r="K296" s="3"/>
      <c r="L296" s="3"/>
      <c r="M296" s="3"/>
      <c r="N296" s="3"/>
      <c r="O296" s="3"/>
      <c r="P296" s="3"/>
    </row>
    <row r="297" spans="1:16" x14ac:dyDescent="0.25">
      <c r="A297" s="12">
        <v>293</v>
      </c>
      <c r="B297" s="13"/>
      <c r="C297" s="13"/>
      <c r="D297" s="13"/>
      <c r="E297" s="13"/>
      <c r="F297" s="13"/>
      <c r="H297" s="3"/>
      <c r="I297" s="3"/>
      <c r="J297" s="3"/>
      <c r="K297" s="3"/>
      <c r="L297" s="3"/>
      <c r="M297" s="3"/>
      <c r="N297" s="3"/>
      <c r="O297" s="3"/>
      <c r="P297" s="3"/>
    </row>
    <row r="298" spans="1:16" x14ac:dyDescent="0.25">
      <c r="A298" s="12">
        <v>294</v>
      </c>
      <c r="B298" s="13"/>
      <c r="C298" s="13"/>
      <c r="D298" s="13"/>
      <c r="E298" s="13"/>
      <c r="F298" s="13"/>
      <c r="H298" s="3"/>
      <c r="I298" s="3"/>
      <c r="J298" s="3"/>
      <c r="K298" s="3"/>
      <c r="L298" s="3"/>
      <c r="M298" s="3"/>
      <c r="N298" s="3"/>
      <c r="O298" s="3"/>
      <c r="P298" s="3"/>
    </row>
    <row r="299" spans="1:16" x14ac:dyDescent="0.25">
      <c r="A299" s="12">
        <v>295</v>
      </c>
      <c r="B299" s="13"/>
      <c r="C299" s="13"/>
      <c r="D299" s="13"/>
      <c r="E299" s="13"/>
      <c r="F299" s="13"/>
      <c r="H299" s="3"/>
      <c r="I299" s="3"/>
      <c r="J299" s="3"/>
      <c r="K299" s="3"/>
      <c r="L299" s="3"/>
      <c r="M299" s="3"/>
      <c r="N299" s="3"/>
      <c r="O299" s="3"/>
      <c r="P299" s="3"/>
    </row>
    <row r="300" spans="1:16" x14ac:dyDescent="0.25">
      <c r="A300" s="12">
        <v>296</v>
      </c>
      <c r="B300" s="13"/>
      <c r="C300" s="13"/>
      <c r="D300" s="13"/>
      <c r="E300" s="13"/>
      <c r="F300" s="13"/>
      <c r="H300" s="3"/>
      <c r="I300" s="3"/>
      <c r="J300" s="3"/>
      <c r="K300" s="3"/>
      <c r="L300" s="3"/>
      <c r="M300" s="3"/>
      <c r="N300" s="3"/>
      <c r="O300" s="3"/>
      <c r="P300" s="3"/>
    </row>
    <row r="301" spans="1:16" x14ac:dyDescent="0.25">
      <c r="A301" s="12">
        <v>297</v>
      </c>
      <c r="B301" s="13"/>
      <c r="C301" s="13"/>
      <c r="D301" s="13"/>
      <c r="E301" s="13"/>
      <c r="F301" s="13"/>
      <c r="H301" s="3"/>
      <c r="I301" s="3"/>
      <c r="J301" s="3"/>
      <c r="K301" s="3"/>
      <c r="L301" s="3"/>
      <c r="M301" s="3"/>
      <c r="N301" s="3"/>
      <c r="O301" s="3"/>
      <c r="P301" s="3"/>
    </row>
    <row r="302" spans="1:16" x14ac:dyDescent="0.25">
      <c r="A302" s="12">
        <v>298</v>
      </c>
      <c r="B302" s="13"/>
      <c r="C302" s="13"/>
      <c r="D302" s="13"/>
      <c r="E302" s="13"/>
      <c r="F302" s="13"/>
      <c r="H302" s="3"/>
      <c r="I302" s="3"/>
      <c r="J302" s="3"/>
      <c r="K302" s="3"/>
      <c r="L302" s="3"/>
      <c r="M302" s="3"/>
      <c r="N302" s="3"/>
      <c r="O302" s="3"/>
      <c r="P302" s="3"/>
    </row>
    <row r="303" spans="1:16" x14ac:dyDescent="0.25">
      <c r="A303" s="12">
        <v>299</v>
      </c>
      <c r="B303" s="13"/>
      <c r="C303" s="13"/>
      <c r="D303" s="13"/>
      <c r="E303" s="13"/>
      <c r="F303" s="13"/>
      <c r="H303" s="3"/>
      <c r="I303" s="3"/>
      <c r="J303" s="3"/>
      <c r="K303" s="3"/>
      <c r="L303" s="3"/>
      <c r="M303" s="3"/>
      <c r="N303" s="3"/>
      <c r="O303" s="3"/>
      <c r="P303" s="3"/>
    </row>
    <row r="304" spans="1:16" x14ac:dyDescent="0.25">
      <c r="A304" s="12">
        <v>300</v>
      </c>
      <c r="B304" s="13"/>
      <c r="C304" s="13"/>
      <c r="D304" s="13"/>
      <c r="E304" s="13"/>
      <c r="F304" s="13"/>
      <c r="H304" s="3"/>
      <c r="I304" s="3"/>
      <c r="J304" s="3"/>
      <c r="K304" s="3"/>
      <c r="L304" s="3"/>
      <c r="M304" s="3"/>
      <c r="N304" s="3"/>
      <c r="O304" s="3"/>
      <c r="P304" s="3"/>
    </row>
    <row r="305" spans="1:16" x14ac:dyDescent="0.25">
      <c r="A305" s="12">
        <v>301</v>
      </c>
      <c r="B305" s="13"/>
      <c r="C305" s="13"/>
      <c r="D305" s="13"/>
      <c r="E305" s="13"/>
      <c r="F305" s="13"/>
      <c r="H305" s="3"/>
      <c r="I305" s="3"/>
      <c r="J305" s="3"/>
      <c r="K305" s="3"/>
      <c r="L305" s="3"/>
      <c r="M305" s="3"/>
      <c r="N305" s="3"/>
      <c r="O305" s="3"/>
      <c r="P305" s="3"/>
    </row>
    <row r="306" spans="1:16" x14ac:dyDescent="0.25">
      <c r="A306" s="12">
        <v>302</v>
      </c>
      <c r="B306" s="13"/>
      <c r="C306" s="13"/>
      <c r="D306" s="13"/>
      <c r="E306" s="13"/>
      <c r="F306" s="13"/>
      <c r="H306" s="3"/>
      <c r="I306" s="3"/>
      <c r="J306" s="3"/>
      <c r="K306" s="3"/>
      <c r="L306" s="3"/>
      <c r="M306" s="3"/>
      <c r="N306" s="3"/>
      <c r="O306" s="3"/>
      <c r="P306" s="3"/>
    </row>
    <row r="307" spans="1:16" x14ac:dyDescent="0.25">
      <c r="A307" s="12">
        <v>303</v>
      </c>
      <c r="B307" s="13"/>
      <c r="C307" s="13"/>
      <c r="D307" s="13"/>
      <c r="E307" s="13"/>
      <c r="F307" s="13"/>
      <c r="H307" s="3"/>
      <c r="I307" s="3"/>
      <c r="J307" s="3"/>
      <c r="K307" s="3"/>
      <c r="L307" s="3"/>
      <c r="M307" s="3"/>
      <c r="N307" s="3"/>
      <c r="O307" s="3"/>
      <c r="P307" s="3"/>
    </row>
    <row r="308" spans="1:16" x14ac:dyDescent="0.25">
      <c r="A308" s="12">
        <v>304</v>
      </c>
      <c r="B308" s="13"/>
      <c r="C308" s="13"/>
      <c r="D308" s="13"/>
      <c r="E308" s="13"/>
      <c r="F308" s="13"/>
      <c r="H308" s="3"/>
      <c r="I308" s="3"/>
      <c r="J308" s="3"/>
      <c r="K308" s="3"/>
      <c r="L308" s="3"/>
      <c r="M308" s="3"/>
      <c r="N308" s="3"/>
      <c r="O308" s="3"/>
      <c r="P308" s="3"/>
    </row>
    <row r="309" spans="1:16" x14ac:dyDescent="0.25">
      <c r="A309" s="12">
        <v>305</v>
      </c>
      <c r="B309" s="13"/>
      <c r="C309" s="13"/>
      <c r="D309" s="13"/>
      <c r="E309" s="13"/>
      <c r="F309" s="13"/>
      <c r="H309" s="3"/>
      <c r="I309" s="3"/>
      <c r="J309" s="3"/>
      <c r="K309" s="3"/>
      <c r="L309" s="3"/>
      <c r="M309" s="3"/>
      <c r="N309" s="3"/>
      <c r="O309" s="3"/>
      <c r="P309" s="3"/>
    </row>
    <row r="310" spans="1:16" x14ac:dyDescent="0.25">
      <c r="A310" s="12">
        <v>306</v>
      </c>
      <c r="B310" s="13"/>
      <c r="C310" s="13"/>
      <c r="D310" s="13"/>
      <c r="E310" s="13"/>
      <c r="F310" s="13"/>
      <c r="H310" s="3"/>
      <c r="I310" s="3"/>
      <c r="J310" s="3"/>
      <c r="K310" s="3"/>
      <c r="L310" s="3"/>
      <c r="M310" s="3"/>
      <c r="N310" s="3"/>
      <c r="O310" s="3"/>
      <c r="P310" s="3"/>
    </row>
    <row r="311" spans="1:16" x14ac:dyDescent="0.25">
      <c r="A311" s="12">
        <v>307</v>
      </c>
      <c r="B311" s="13"/>
      <c r="C311" s="13"/>
      <c r="D311" s="13"/>
      <c r="E311" s="13"/>
      <c r="F311" s="13"/>
      <c r="H311" s="3"/>
      <c r="I311" s="3"/>
      <c r="J311" s="3"/>
      <c r="K311" s="3"/>
      <c r="L311" s="3"/>
      <c r="M311" s="3"/>
      <c r="N311" s="3"/>
      <c r="O311" s="3"/>
      <c r="P311" s="3"/>
    </row>
    <row r="312" spans="1:16" x14ac:dyDescent="0.25">
      <c r="A312" s="12">
        <v>308</v>
      </c>
      <c r="B312" s="13"/>
      <c r="C312" s="13"/>
      <c r="D312" s="13"/>
      <c r="E312" s="13"/>
      <c r="F312" s="13"/>
      <c r="H312" s="3"/>
      <c r="I312" s="3"/>
      <c r="J312" s="3"/>
      <c r="K312" s="3"/>
      <c r="L312" s="3"/>
      <c r="M312" s="3"/>
      <c r="N312" s="3"/>
      <c r="O312" s="3"/>
      <c r="P312" s="3"/>
    </row>
    <row r="313" spans="1:16" x14ac:dyDescent="0.25">
      <c r="A313" s="12">
        <v>309</v>
      </c>
      <c r="B313" s="13"/>
      <c r="C313" s="13"/>
      <c r="D313" s="13"/>
      <c r="E313" s="13"/>
      <c r="F313" s="13"/>
      <c r="H313" s="3"/>
      <c r="I313" s="3"/>
      <c r="J313" s="3"/>
      <c r="K313" s="3"/>
      <c r="L313" s="3"/>
      <c r="M313" s="3"/>
      <c r="N313" s="3"/>
      <c r="O313" s="3"/>
      <c r="P313" s="3"/>
    </row>
    <row r="314" spans="1:16" x14ac:dyDescent="0.25">
      <c r="A314" s="12">
        <v>310</v>
      </c>
      <c r="B314" s="13"/>
      <c r="C314" s="13"/>
      <c r="D314" s="13"/>
      <c r="E314" s="13"/>
      <c r="F314" s="13"/>
      <c r="H314" s="3"/>
      <c r="I314" s="3"/>
      <c r="J314" s="3"/>
      <c r="K314" s="3"/>
      <c r="L314" s="3"/>
      <c r="M314" s="3"/>
      <c r="N314" s="3"/>
      <c r="O314" s="3"/>
      <c r="P314" s="3"/>
    </row>
    <row r="315" spans="1:16" x14ac:dyDescent="0.25">
      <c r="A315" s="12">
        <v>311</v>
      </c>
      <c r="B315" s="13"/>
      <c r="C315" s="13"/>
      <c r="D315" s="13"/>
      <c r="E315" s="13"/>
      <c r="F315" s="13"/>
      <c r="H315" s="3"/>
      <c r="I315" s="3"/>
      <c r="J315" s="3"/>
      <c r="K315" s="3"/>
      <c r="L315" s="3"/>
      <c r="M315" s="3"/>
      <c r="N315" s="3"/>
      <c r="O315" s="3"/>
      <c r="P315" s="3"/>
    </row>
    <row r="316" spans="1:16" x14ac:dyDescent="0.25">
      <c r="A316" s="12">
        <v>312</v>
      </c>
      <c r="B316" s="13"/>
      <c r="C316" s="13"/>
      <c r="D316" s="13"/>
      <c r="E316" s="13"/>
      <c r="F316" s="13"/>
      <c r="H316" s="3"/>
      <c r="I316" s="3"/>
      <c r="J316" s="3"/>
      <c r="K316" s="3"/>
      <c r="L316" s="3"/>
      <c r="M316" s="3"/>
      <c r="N316" s="3"/>
      <c r="O316" s="3"/>
      <c r="P316" s="3"/>
    </row>
    <row r="317" spans="1:16" x14ac:dyDescent="0.25">
      <c r="A317" s="12">
        <v>313</v>
      </c>
      <c r="B317" s="13"/>
      <c r="C317" s="13"/>
      <c r="D317" s="13"/>
      <c r="E317" s="13"/>
      <c r="F317" s="13"/>
      <c r="H317" s="3"/>
      <c r="I317" s="3"/>
      <c r="J317" s="3"/>
      <c r="K317" s="3"/>
      <c r="L317" s="3"/>
      <c r="M317" s="3"/>
      <c r="N317" s="3"/>
      <c r="O317" s="3"/>
      <c r="P317" s="3"/>
    </row>
    <row r="318" spans="1:16" x14ac:dyDescent="0.25">
      <c r="A318" s="12">
        <v>314</v>
      </c>
      <c r="B318" s="13"/>
      <c r="C318" s="13"/>
      <c r="D318" s="13"/>
      <c r="E318" s="13"/>
      <c r="F318" s="13"/>
      <c r="H318" s="3"/>
      <c r="I318" s="3"/>
      <c r="J318" s="3"/>
      <c r="K318" s="3"/>
      <c r="L318" s="3"/>
      <c r="M318" s="3"/>
      <c r="N318" s="3"/>
      <c r="O318" s="3"/>
      <c r="P318" s="3"/>
    </row>
    <row r="319" spans="1:16" x14ac:dyDescent="0.25">
      <c r="A319" s="12">
        <v>315</v>
      </c>
      <c r="B319" s="13"/>
      <c r="C319" s="13"/>
      <c r="D319" s="13"/>
      <c r="E319" s="13"/>
      <c r="F319" s="13"/>
      <c r="H319" s="3"/>
      <c r="I319" s="3"/>
      <c r="J319" s="3"/>
      <c r="K319" s="3"/>
      <c r="L319" s="3"/>
      <c r="M319" s="3"/>
      <c r="N319" s="3"/>
      <c r="O319" s="3"/>
      <c r="P319" s="3"/>
    </row>
    <row r="320" spans="1:16" x14ac:dyDescent="0.25">
      <c r="A320" s="12">
        <v>316</v>
      </c>
      <c r="B320" s="13"/>
      <c r="C320" s="13"/>
      <c r="D320" s="13"/>
      <c r="E320" s="13"/>
      <c r="F320" s="13"/>
      <c r="H320" s="3"/>
      <c r="I320" s="3"/>
      <c r="J320" s="3"/>
      <c r="K320" s="3"/>
      <c r="L320" s="3"/>
      <c r="M320" s="3"/>
      <c r="N320" s="3"/>
      <c r="O320" s="3"/>
      <c r="P320" s="3"/>
    </row>
    <row r="321" spans="1:16" x14ac:dyDescent="0.25">
      <c r="A321" s="12">
        <v>317</v>
      </c>
      <c r="B321" s="13"/>
      <c r="C321" s="13"/>
      <c r="D321" s="13"/>
      <c r="E321" s="13"/>
      <c r="F321" s="13"/>
      <c r="H321" s="3"/>
      <c r="I321" s="3"/>
      <c r="J321" s="3"/>
      <c r="K321" s="3"/>
      <c r="L321" s="3"/>
      <c r="M321" s="3"/>
      <c r="N321" s="3"/>
      <c r="O321" s="3"/>
      <c r="P321" s="3"/>
    </row>
    <row r="322" spans="1:16" x14ac:dyDescent="0.25">
      <c r="A322" s="12">
        <v>318</v>
      </c>
      <c r="B322" s="13"/>
      <c r="C322" s="13"/>
      <c r="D322" s="13"/>
      <c r="E322" s="13"/>
      <c r="F322" s="13"/>
      <c r="H322" s="3"/>
      <c r="I322" s="3"/>
      <c r="J322" s="3"/>
      <c r="K322" s="3"/>
      <c r="L322" s="3"/>
      <c r="M322" s="3"/>
      <c r="N322" s="3"/>
      <c r="O322" s="3"/>
      <c r="P322" s="3"/>
    </row>
    <row r="323" spans="1:16" x14ac:dyDescent="0.25">
      <c r="A323" s="12">
        <v>319</v>
      </c>
      <c r="B323" s="13"/>
      <c r="C323" s="13"/>
      <c r="D323" s="13"/>
      <c r="E323" s="13"/>
      <c r="F323" s="13"/>
      <c r="H323" s="3"/>
      <c r="I323" s="3"/>
      <c r="J323" s="3"/>
      <c r="K323" s="3"/>
      <c r="L323" s="3"/>
      <c r="M323" s="3"/>
      <c r="N323" s="3"/>
      <c r="O323" s="3"/>
      <c r="P323" s="3"/>
    </row>
    <row r="324" spans="1:16" x14ac:dyDescent="0.25">
      <c r="A324" s="12">
        <v>320</v>
      </c>
      <c r="B324" s="13"/>
      <c r="C324" s="13"/>
      <c r="D324" s="13"/>
      <c r="E324" s="13"/>
      <c r="F324" s="13"/>
      <c r="H324" s="3"/>
      <c r="I324" s="3"/>
      <c r="J324" s="3"/>
      <c r="K324" s="3"/>
      <c r="L324" s="3"/>
      <c r="M324" s="3"/>
      <c r="N324" s="3"/>
      <c r="O324" s="3"/>
      <c r="P324" s="3"/>
    </row>
    <row r="325" spans="1:16" x14ac:dyDescent="0.25">
      <c r="A325" s="12">
        <v>321</v>
      </c>
      <c r="B325" s="13"/>
      <c r="C325" s="13"/>
      <c r="D325" s="13"/>
      <c r="E325" s="13"/>
      <c r="F325" s="13"/>
      <c r="H325" s="3"/>
      <c r="I325" s="3"/>
      <c r="J325" s="3"/>
      <c r="K325" s="3"/>
      <c r="L325" s="3"/>
      <c r="M325" s="3"/>
      <c r="N325" s="3"/>
      <c r="O325" s="3"/>
      <c r="P325" s="3"/>
    </row>
    <row r="326" spans="1:16" x14ac:dyDescent="0.25">
      <c r="A326" s="12">
        <v>322</v>
      </c>
      <c r="B326" s="13"/>
      <c r="C326" s="13"/>
      <c r="D326" s="13"/>
      <c r="E326" s="13"/>
      <c r="F326" s="13"/>
      <c r="H326" s="3"/>
      <c r="I326" s="3"/>
      <c r="J326" s="3"/>
      <c r="K326" s="3"/>
      <c r="L326" s="3"/>
      <c r="M326" s="3"/>
      <c r="N326" s="3"/>
      <c r="O326" s="3"/>
      <c r="P326" s="3"/>
    </row>
    <row r="327" spans="1:16" x14ac:dyDescent="0.25">
      <c r="A327" s="12">
        <v>323</v>
      </c>
      <c r="B327" s="13"/>
      <c r="C327" s="13"/>
      <c r="D327" s="13"/>
      <c r="E327" s="13"/>
      <c r="F327" s="13"/>
      <c r="H327" s="3"/>
      <c r="I327" s="3"/>
      <c r="J327" s="3"/>
      <c r="K327" s="3"/>
      <c r="L327" s="3"/>
      <c r="M327" s="3"/>
      <c r="N327" s="3"/>
      <c r="O327" s="3"/>
      <c r="P327" s="3"/>
    </row>
    <row r="328" spans="1:16" x14ac:dyDescent="0.25">
      <c r="A328" s="12">
        <v>324</v>
      </c>
      <c r="B328" s="13"/>
      <c r="C328" s="13"/>
      <c r="D328" s="13"/>
      <c r="E328" s="13"/>
      <c r="F328" s="13"/>
      <c r="H328" s="3"/>
      <c r="I328" s="3"/>
      <c r="J328" s="3"/>
      <c r="K328" s="3"/>
      <c r="L328" s="3"/>
      <c r="M328" s="3"/>
      <c r="N328" s="3"/>
      <c r="O328" s="3"/>
      <c r="P328" s="3"/>
    </row>
    <row r="329" spans="1:16" x14ac:dyDescent="0.25">
      <c r="A329" s="12">
        <v>325</v>
      </c>
      <c r="B329" s="13"/>
      <c r="C329" s="13"/>
      <c r="D329" s="13"/>
      <c r="E329" s="13"/>
      <c r="F329" s="13"/>
      <c r="H329" s="3"/>
      <c r="I329" s="3"/>
      <c r="J329" s="3"/>
      <c r="K329" s="3"/>
      <c r="L329" s="3"/>
      <c r="M329" s="3"/>
      <c r="N329" s="3"/>
      <c r="O329" s="3"/>
      <c r="P329" s="3"/>
    </row>
    <row r="330" spans="1:16" x14ac:dyDescent="0.25">
      <c r="A330" s="12">
        <v>326</v>
      </c>
      <c r="B330" s="13"/>
      <c r="C330" s="13"/>
      <c r="D330" s="13"/>
      <c r="E330" s="13"/>
      <c r="F330" s="13"/>
      <c r="H330" s="3"/>
      <c r="I330" s="3"/>
      <c r="J330" s="3"/>
      <c r="K330" s="3"/>
      <c r="L330" s="3"/>
      <c r="M330" s="3"/>
      <c r="N330" s="3"/>
      <c r="O330" s="3"/>
      <c r="P330" s="3"/>
    </row>
    <row r="331" spans="1:16" x14ac:dyDescent="0.25">
      <c r="A331" s="12">
        <v>327</v>
      </c>
      <c r="B331" s="13"/>
      <c r="C331" s="13"/>
      <c r="D331" s="13"/>
      <c r="E331" s="13"/>
      <c r="F331" s="13"/>
      <c r="H331" s="3"/>
      <c r="I331" s="3"/>
      <c r="J331" s="3"/>
      <c r="K331" s="3"/>
      <c r="L331" s="3"/>
      <c r="M331" s="3"/>
      <c r="N331" s="3"/>
      <c r="O331" s="3"/>
      <c r="P331" s="3"/>
    </row>
    <row r="332" spans="1:16" x14ac:dyDescent="0.25">
      <c r="A332" s="12">
        <v>328</v>
      </c>
      <c r="B332" s="13"/>
      <c r="C332" s="13"/>
      <c r="D332" s="13"/>
      <c r="E332" s="13"/>
      <c r="F332" s="13"/>
      <c r="H332" s="3"/>
      <c r="I332" s="3"/>
      <c r="J332" s="3"/>
      <c r="K332" s="3"/>
      <c r="L332" s="3"/>
      <c r="M332" s="3"/>
      <c r="N332" s="3"/>
      <c r="O332" s="3"/>
      <c r="P332" s="3"/>
    </row>
    <row r="333" spans="1:16" x14ac:dyDescent="0.25">
      <c r="A333" s="12">
        <v>329</v>
      </c>
      <c r="B333" s="13"/>
      <c r="C333" s="13"/>
      <c r="D333" s="13"/>
      <c r="E333" s="13"/>
      <c r="F333" s="13"/>
      <c r="H333" s="3"/>
      <c r="I333" s="3"/>
      <c r="J333" s="3"/>
      <c r="K333" s="3"/>
      <c r="L333" s="3"/>
      <c r="M333" s="3"/>
      <c r="N333" s="3"/>
      <c r="O333" s="3"/>
      <c r="P333" s="3"/>
    </row>
    <row r="334" spans="1:16" x14ac:dyDescent="0.25">
      <c r="A334" s="12">
        <v>330</v>
      </c>
      <c r="B334" s="13"/>
      <c r="C334" s="13"/>
      <c r="D334" s="13"/>
      <c r="E334" s="13"/>
      <c r="F334" s="13"/>
      <c r="H334" s="3"/>
      <c r="I334" s="3"/>
      <c r="J334" s="3"/>
      <c r="K334" s="3"/>
      <c r="L334" s="3"/>
      <c r="M334" s="3"/>
      <c r="N334" s="3"/>
      <c r="O334" s="3"/>
      <c r="P334" s="3"/>
    </row>
    <row r="335" spans="1:16" x14ac:dyDescent="0.25">
      <c r="A335" s="12">
        <v>331</v>
      </c>
      <c r="B335" s="13"/>
      <c r="C335" s="13"/>
      <c r="D335" s="13"/>
      <c r="E335" s="13"/>
      <c r="F335" s="13"/>
      <c r="H335" s="3"/>
      <c r="I335" s="3"/>
      <c r="J335" s="3"/>
      <c r="K335" s="3"/>
      <c r="L335" s="3"/>
      <c r="M335" s="3"/>
      <c r="N335" s="3"/>
      <c r="O335" s="3"/>
      <c r="P335" s="3"/>
    </row>
    <row r="336" spans="1:16" x14ac:dyDescent="0.25">
      <c r="A336" s="12">
        <v>332</v>
      </c>
      <c r="B336" s="13"/>
      <c r="C336" s="13"/>
      <c r="D336" s="13"/>
      <c r="E336" s="13"/>
      <c r="F336" s="13"/>
      <c r="H336" s="3"/>
      <c r="I336" s="3"/>
      <c r="J336" s="3"/>
      <c r="K336" s="3"/>
      <c r="L336" s="3"/>
      <c r="M336" s="3"/>
      <c r="N336" s="3"/>
      <c r="O336" s="3"/>
      <c r="P336" s="3"/>
    </row>
    <row r="337" spans="1:16" x14ac:dyDescent="0.25">
      <c r="A337" s="12">
        <v>333</v>
      </c>
      <c r="B337" s="13"/>
      <c r="C337" s="13"/>
      <c r="D337" s="13"/>
      <c r="E337" s="13"/>
      <c r="F337" s="13"/>
      <c r="H337" s="3"/>
      <c r="I337" s="3"/>
      <c r="J337" s="3"/>
      <c r="K337" s="3"/>
      <c r="L337" s="3"/>
      <c r="M337" s="3"/>
      <c r="N337" s="3"/>
      <c r="O337" s="3"/>
      <c r="P337" s="3"/>
    </row>
    <row r="338" spans="1:16" x14ac:dyDescent="0.25">
      <c r="A338" s="12">
        <v>334</v>
      </c>
      <c r="B338" s="13"/>
      <c r="C338" s="13"/>
      <c r="D338" s="13"/>
      <c r="E338" s="13"/>
      <c r="F338" s="13"/>
      <c r="H338" s="3"/>
      <c r="I338" s="3"/>
      <c r="J338" s="3"/>
      <c r="K338" s="3"/>
      <c r="L338" s="3"/>
      <c r="M338" s="3"/>
      <c r="N338" s="3"/>
      <c r="O338" s="3"/>
      <c r="P338" s="3"/>
    </row>
    <row r="339" spans="1:16" x14ac:dyDescent="0.25">
      <c r="A339" s="12">
        <v>335</v>
      </c>
      <c r="B339" s="13"/>
      <c r="C339" s="13"/>
      <c r="D339" s="13"/>
      <c r="E339" s="13"/>
      <c r="F339" s="13"/>
      <c r="H339" s="3"/>
      <c r="I339" s="3"/>
      <c r="J339" s="3"/>
      <c r="K339" s="3"/>
      <c r="L339" s="3"/>
      <c r="M339" s="3"/>
      <c r="N339" s="3"/>
      <c r="O339" s="3"/>
      <c r="P339" s="3"/>
    </row>
    <row r="340" spans="1:16" x14ac:dyDescent="0.25">
      <c r="A340" s="12">
        <v>336</v>
      </c>
      <c r="B340" s="13"/>
      <c r="C340" s="13"/>
      <c r="D340" s="13"/>
      <c r="E340" s="13"/>
      <c r="F340" s="13"/>
      <c r="H340" s="3"/>
      <c r="I340" s="3"/>
      <c r="J340" s="3"/>
      <c r="K340" s="3"/>
      <c r="L340" s="3"/>
      <c r="M340" s="3"/>
      <c r="N340" s="3"/>
      <c r="O340" s="3"/>
      <c r="P340" s="3"/>
    </row>
    <row r="341" spans="1:16" x14ac:dyDescent="0.25">
      <c r="A341" s="12">
        <v>337</v>
      </c>
      <c r="B341" s="13"/>
      <c r="C341" s="13"/>
      <c r="D341" s="13"/>
      <c r="E341" s="13"/>
      <c r="F341" s="13"/>
      <c r="H341" s="3"/>
      <c r="I341" s="3"/>
      <c r="J341" s="3"/>
      <c r="K341" s="3"/>
      <c r="L341" s="3"/>
      <c r="M341" s="3"/>
      <c r="N341" s="3"/>
      <c r="O341" s="3"/>
      <c r="P341" s="3"/>
    </row>
    <row r="342" spans="1:16" x14ac:dyDescent="0.25">
      <c r="A342" s="12">
        <v>338</v>
      </c>
      <c r="B342" s="13"/>
      <c r="C342" s="13"/>
      <c r="D342" s="13"/>
      <c r="E342" s="13"/>
      <c r="F342" s="13"/>
      <c r="H342" s="3"/>
      <c r="I342" s="3"/>
      <c r="J342" s="3"/>
      <c r="K342" s="3"/>
      <c r="L342" s="3"/>
      <c r="M342" s="3"/>
      <c r="N342" s="3"/>
      <c r="O342" s="3"/>
      <c r="P342" s="3"/>
    </row>
    <row r="343" spans="1:16" x14ac:dyDescent="0.25">
      <c r="A343" s="12">
        <v>339</v>
      </c>
      <c r="B343" s="13"/>
      <c r="C343" s="13"/>
      <c r="D343" s="13"/>
      <c r="E343" s="13"/>
      <c r="F343" s="13"/>
      <c r="H343" s="3"/>
      <c r="I343" s="3"/>
      <c r="J343" s="3"/>
      <c r="K343" s="3"/>
      <c r="L343" s="3"/>
      <c r="M343" s="3"/>
      <c r="N343" s="3"/>
      <c r="O343" s="3"/>
      <c r="P343" s="3"/>
    </row>
    <row r="344" spans="1:16" x14ac:dyDescent="0.25">
      <c r="A344" s="12">
        <v>340</v>
      </c>
      <c r="B344" s="13"/>
      <c r="C344" s="13"/>
      <c r="D344" s="13"/>
      <c r="E344" s="13"/>
      <c r="F344" s="13"/>
      <c r="H344" s="3"/>
      <c r="I344" s="3"/>
      <c r="J344" s="3"/>
      <c r="K344" s="3"/>
      <c r="L344" s="3"/>
      <c r="M344" s="3"/>
      <c r="N344" s="3"/>
      <c r="O344" s="3"/>
      <c r="P344" s="3"/>
    </row>
    <row r="345" spans="1:16" x14ac:dyDescent="0.25">
      <c r="A345" s="12">
        <v>341</v>
      </c>
      <c r="B345" s="13"/>
      <c r="C345" s="13"/>
      <c r="D345" s="13"/>
      <c r="E345" s="13"/>
      <c r="F345" s="13"/>
      <c r="H345" s="3"/>
      <c r="I345" s="3"/>
      <c r="J345" s="3"/>
      <c r="K345" s="3"/>
      <c r="L345" s="3"/>
      <c r="M345" s="3"/>
      <c r="N345" s="3"/>
      <c r="O345" s="3"/>
      <c r="P345" s="3"/>
    </row>
    <row r="346" spans="1:16" x14ac:dyDescent="0.25">
      <c r="A346" s="12">
        <v>342</v>
      </c>
      <c r="B346" s="13"/>
      <c r="C346" s="13"/>
      <c r="D346" s="13"/>
      <c r="E346" s="13"/>
      <c r="F346" s="13"/>
      <c r="H346" s="3"/>
      <c r="I346" s="3"/>
      <c r="J346" s="3"/>
      <c r="K346" s="3"/>
      <c r="L346" s="3"/>
      <c r="M346" s="3"/>
      <c r="N346" s="3"/>
      <c r="O346" s="3"/>
      <c r="P346" s="3"/>
    </row>
    <row r="347" spans="1:16" x14ac:dyDescent="0.25">
      <c r="A347" s="12">
        <v>343</v>
      </c>
      <c r="B347" s="13"/>
      <c r="C347" s="13"/>
      <c r="D347" s="13"/>
      <c r="E347" s="13"/>
      <c r="F347" s="13"/>
      <c r="H347" s="3"/>
      <c r="I347" s="3"/>
      <c r="J347" s="3"/>
      <c r="K347" s="3"/>
      <c r="L347" s="3"/>
      <c r="M347" s="3"/>
      <c r="N347" s="3"/>
      <c r="O347" s="3"/>
      <c r="P347" s="3"/>
    </row>
    <row r="348" spans="1:16" x14ac:dyDescent="0.25">
      <c r="A348" s="12">
        <v>344</v>
      </c>
      <c r="B348" s="13"/>
      <c r="C348" s="13"/>
      <c r="D348" s="13"/>
      <c r="E348" s="13"/>
      <c r="F348" s="13"/>
      <c r="H348" s="3"/>
      <c r="I348" s="3"/>
      <c r="J348" s="3"/>
      <c r="K348" s="3"/>
      <c r="L348" s="3"/>
      <c r="M348" s="3"/>
      <c r="N348" s="3"/>
      <c r="O348" s="3"/>
      <c r="P348" s="3"/>
    </row>
    <row r="349" spans="1:16" x14ac:dyDescent="0.25">
      <c r="A349" s="12">
        <v>345</v>
      </c>
      <c r="B349" s="13"/>
      <c r="C349" s="13"/>
      <c r="D349" s="13"/>
      <c r="E349" s="13"/>
      <c r="F349" s="13"/>
      <c r="H349" s="3"/>
      <c r="I349" s="3"/>
      <c r="J349" s="3"/>
      <c r="K349" s="3"/>
      <c r="L349" s="3"/>
      <c r="M349" s="3"/>
      <c r="N349" s="3"/>
      <c r="O349" s="3"/>
      <c r="P349" s="3"/>
    </row>
    <row r="350" spans="1:16" x14ac:dyDescent="0.25">
      <c r="A350" s="12">
        <v>346</v>
      </c>
      <c r="B350" s="13"/>
      <c r="C350" s="13"/>
      <c r="D350" s="13"/>
      <c r="E350" s="13"/>
      <c r="F350" s="13"/>
      <c r="H350" s="3"/>
      <c r="I350" s="3"/>
      <c r="J350" s="3"/>
      <c r="K350" s="3"/>
      <c r="L350" s="3"/>
      <c r="M350" s="3"/>
      <c r="N350" s="3"/>
      <c r="O350" s="3"/>
      <c r="P350" s="3"/>
    </row>
    <row r="351" spans="1:16" x14ac:dyDescent="0.25">
      <c r="A351" s="12">
        <v>347</v>
      </c>
      <c r="B351" s="13"/>
      <c r="C351" s="13"/>
      <c r="D351" s="13"/>
      <c r="E351" s="13"/>
      <c r="F351" s="13"/>
      <c r="H351" s="3"/>
      <c r="I351" s="3"/>
      <c r="J351" s="3"/>
      <c r="K351" s="3"/>
      <c r="L351" s="3"/>
      <c r="M351" s="3"/>
      <c r="N351" s="3"/>
      <c r="O351" s="3"/>
      <c r="P351" s="3"/>
    </row>
    <row r="352" spans="1:16" x14ac:dyDescent="0.25">
      <c r="A352" s="12">
        <v>348</v>
      </c>
      <c r="B352" s="13"/>
      <c r="C352" s="13"/>
      <c r="D352" s="13"/>
      <c r="E352" s="13"/>
      <c r="F352" s="13"/>
      <c r="H352" s="3"/>
      <c r="I352" s="3"/>
      <c r="J352" s="3"/>
      <c r="K352" s="3"/>
      <c r="L352" s="3"/>
      <c r="M352" s="3"/>
      <c r="N352" s="3"/>
      <c r="O352" s="3"/>
      <c r="P352" s="3"/>
    </row>
    <row r="353" spans="1:16" x14ac:dyDescent="0.25">
      <c r="A353" s="12">
        <v>349</v>
      </c>
      <c r="B353" s="13"/>
      <c r="C353" s="13"/>
      <c r="D353" s="13"/>
      <c r="E353" s="13"/>
      <c r="F353" s="13"/>
      <c r="H353" s="3"/>
      <c r="I353" s="3"/>
      <c r="J353" s="3"/>
      <c r="K353" s="3"/>
      <c r="L353" s="3"/>
      <c r="M353" s="3"/>
      <c r="N353" s="3"/>
      <c r="O353" s="3"/>
      <c r="P353" s="3"/>
    </row>
    <row r="354" spans="1:16" x14ac:dyDescent="0.25">
      <c r="A354" s="12">
        <v>350</v>
      </c>
      <c r="B354" s="13"/>
      <c r="C354" s="13"/>
      <c r="D354" s="13"/>
      <c r="E354" s="13"/>
      <c r="F354" s="13"/>
      <c r="H354" s="3"/>
      <c r="I354" s="3"/>
      <c r="J354" s="3"/>
      <c r="K354" s="3"/>
      <c r="L354" s="3"/>
      <c r="M354" s="3"/>
      <c r="N354" s="3"/>
      <c r="O354" s="3"/>
      <c r="P354" s="3"/>
    </row>
    <row r="355" spans="1:16" x14ac:dyDescent="0.25">
      <c r="A355" s="12">
        <v>351</v>
      </c>
      <c r="B355" s="13"/>
      <c r="C355" s="13"/>
      <c r="D355" s="13"/>
      <c r="E355" s="13"/>
      <c r="F355" s="13"/>
      <c r="H355" s="3"/>
      <c r="I355" s="3"/>
      <c r="J355" s="3"/>
      <c r="K355" s="3"/>
      <c r="L355" s="3"/>
      <c r="M355" s="3"/>
      <c r="N355" s="3"/>
      <c r="O355" s="3"/>
      <c r="P355" s="3"/>
    </row>
    <row r="356" spans="1:16" x14ac:dyDescent="0.25">
      <c r="A356" s="12">
        <v>352</v>
      </c>
      <c r="B356" s="13"/>
      <c r="C356" s="13"/>
      <c r="D356" s="13"/>
      <c r="E356" s="13"/>
      <c r="F356" s="13"/>
      <c r="H356" s="3"/>
      <c r="I356" s="3"/>
      <c r="J356" s="3"/>
      <c r="K356" s="3"/>
      <c r="L356" s="3"/>
      <c r="M356" s="3"/>
      <c r="N356" s="3"/>
      <c r="O356" s="3"/>
      <c r="P356" s="3"/>
    </row>
    <row r="357" spans="1:16" x14ac:dyDescent="0.25">
      <c r="A357" s="12">
        <v>353</v>
      </c>
      <c r="B357" s="13"/>
      <c r="C357" s="13"/>
      <c r="D357" s="13"/>
      <c r="E357" s="13"/>
      <c r="F357" s="13"/>
      <c r="H357" s="3"/>
      <c r="I357" s="3"/>
      <c r="J357" s="3"/>
      <c r="K357" s="3"/>
      <c r="L357" s="3"/>
      <c r="M357" s="3"/>
      <c r="N357" s="3"/>
      <c r="O357" s="3"/>
      <c r="P357" s="3"/>
    </row>
    <row r="358" spans="1:16" x14ac:dyDescent="0.25">
      <c r="A358" s="12">
        <v>354</v>
      </c>
      <c r="B358" s="13"/>
      <c r="C358" s="13"/>
      <c r="D358" s="13"/>
      <c r="E358" s="13"/>
      <c r="F358" s="13"/>
      <c r="H358" s="3"/>
      <c r="I358" s="3"/>
      <c r="J358" s="3"/>
      <c r="K358" s="3"/>
      <c r="L358" s="3"/>
      <c r="M358" s="3"/>
      <c r="N358" s="3"/>
      <c r="O358" s="3"/>
      <c r="P358" s="3"/>
    </row>
    <row r="359" spans="1:16" x14ac:dyDescent="0.25">
      <c r="A359" s="12">
        <v>355</v>
      </c>
      <c r="B359" s="13"/>
      <c r="C359" s="13"/>
      <c r="D359" s="13"/>
      <c r="E359" s="13"/>
      <c r="F359" s="13"/>
      <c r="H359" s="3"/>
      <c r="I359" s="3"/>
      <c r="J359" s="3"/>
      <c r="K359" s="3"/>
      <c r="L359" s="3"/>
      <c r="M359" s="3"/>
      <c r="N359" s="3"/>
      <c r="O359" s="3"/>
      <c r="P359" s="3"/>
    </row>
    <row r="360" spans="1:16" x14ac:dyDescent="0.25">
      <c r="A360" s="12">
        <v>356</v>
      </c>
      <c r="B360" s="13"/>
      <c r="C360" s="13"/>
      <c r="D360" s="13"/>
      <c r="E360" s="13"/>
      <c r="F360" s="13"/>
      <c r="H360" s="3"/>
      <c r="I360" s="3"/>
      <c r="J360" s="3"/>
      <c r="K360" s="3"/>
      <c r="L360" s="3"/>
      <c r="M360" s="3"/>
      <c r="N360" s="3"/>
      <c r="O360" s="3"/>
      <c r="P360" s="3"/>
    </row>
    <row r="361" spans="1:16" x14ac:dyDescent="0.25">
      <c r="A361" s="12">
        <v>357</v>
      </c>
      <c r="B361" s="13"/>
      <c r="C361" s="13"/>
      <c r="D361" s="13"/>
      <c r="E361" s="13"/>
      <c r="F361" s="13"/>
      <c r="H361" s="3"/>
      <c r="I361" s="3"/>
      <c r="J361" s="3"/>
      <c r="K361" s="3"/>
      <c r="L361" s="3"/>
      <c r="M361" s="3"/>
      <c r="N361" s="3"/>
      <c r="O361" s="3"/>
      <c r="P361" s="3"/>
    </row>
    <row r="362" spans="1:16" x14ac:dyDescent="0.25">
      <c r="A362" s="12">
        <v>358</v>
      </c>
      <c r="B362" s="13"/>
      <c r="C362" s="13"/>
      <c r="D362" s="13"/>
      <c r="E362" s="13"/>
      <c r="F362" s="13"/>
      <c r="H362" s="3"/>
      <c r="I362" s="3"/>
      <c r="J362" s="3"/>
      <c r="K362" s="3"/>
      <c r="L362" s="3"/>
      <c r="M362" s="3"/>
      <c r="N362" s="3"/>
      <c r="O362" s="3"/>
      <c r="P362" s="3"/>
    </row>
    <row r="363" spans="1:16" x14ac:dyDescent="0.25">
      <c r="A363" s="12">
        <v>359</v>
      </c>
      <c r="B363" s="13"/>
      <c r="C363" s="13"/>
      <c r="D363" s="13"/>
      <c r="E363" s="13"/>
      <c r="F363" s="13"/>
      <c r="H363" s="3"/>
      <c r="I363" s="3"/>
      <c r="J363" s="3"/>
      <c r="K363" s="3"/>
      <c r="L363" s="3"/>
      <c r="M363" s="3"/>
      <c r="N363" s="3"/>
      <c r="O363" s="3"/>
      <c r="P363" s="3"/>
    </row>
    <row r="364" spans="1:16" x14ac:dyDescent="0.25">
      <c r="A364" s="12">
        <v>360</v>
      </c>
      <c r="B364" s="13"/>
      <c r="C364" s="13"/>
      <c r="D364" s="13"/>
      <c r="E364" s="13"/>
      <c r="F364" s="13"/>
      <c r="H364" s="3"/>
      <c r="I364" s="3"/>
      <c r="J364" s="3"/>
      <c r="K364" s="3"/>
      <c r="L364" s="3"/>
      <c r="M364" s="3"/>
      <c r="N364" s="3"/>
      <c r="O364" s="3"/>
      <c r="P364" s="3"/>
    </row>
    <row r="365" spans="1:16" x14ac:dyDescent="0.25">
      <c r="A365" s="12">
        <v>361</v>
      </c>
      <c r="B365" s="13"/>
      <c r="C365" s="13"/>
      <c r="D365" s="13"/>
      <c r="E365" s="13"/>
      <c r="F365" s="13"/>
      <c r="H365" s="3"/>
      <c r="I365" s="3"/>
      <c r="J365" s="3"/>
      <c r="K365" s="3"/>
      <c r="L365" s="3"/>
      <c r="M365" s="3"/>
      <c r="N365" s="3"/>
      <c r="O365" s="3"/>
      <c r="P365" s="3"/>
    </row>
    <row r="366" spans="1:16" x14ac:dyDescent="0.25">
      <c r="A366" s="12">
        <v>362</v>
      </c>
      <c r="B366" s="13"/>
      <c r="C366" s="13"/>
      <c r="D366" s="13"/>
      <c r="E366" s="13"/>
      <c r="F366" s="13"/>
      <c r="H366" s="3"/>
      <c r="I366" s="3"/>
      <c r="J366" s="3"/>
      <c r="K366" s="3"/>
      <c r="L366" s="3"/>
      <c r="M366" s="3"/>
      <c r="N366" s="3"/>
      <c r="O366" s="3"/>
      <c r="P366" s="3"/>
    </row>
    <row r="367" spans="1:16" x14ac:dyDescent="0.25">
      <c r="A367" s="12">
        <v>363</v>
      </c>
      <c r="B367" s="13"/>
      <c r="C367" s="13"/>
      <c r="D367" s="13"/>
      <c r="E367" s="13"/>
      <c r="F367" s="13"/>
      <c r="H367" s="3"/>
      <c r="I367" s="3"/>
      <c r="J367" s="3"/>
      <c r="K367" s="3"/>
      <c r="L367" s="3"/>
      <c r="M367" s="3"/>
      <c r="N367" s="3"/>
      <c r="O367" s="3"/>
      <c r="P367" s="3"/>
    </row>
    <row r="368" spans="1:16" x14ac:dyDescent="0.25">
      <c r="A368" s="12">
        <v>364</v>
      </c>
      <c r="B368" s="13"/>
      <c r="C368" s="13"/>
      <c r="D368" s="13"/>
      <c r="E368" s="13"/>
      <c r="F368" s="13"/>
      <c r="H368" s="3"/>
      <c r="I368" s="3"/>
      <c r="J368" s="3"/>
      <c r="K368" s="3"/>
      <c r="L368" s="3"/>
      <c r="M368" s="3"/>
      <c r="N368" s="3"/>
      <c r="O368" s="3"/>
      <c r="P368" s="3"/>
    </row>
    <row r="369" spans="1:16" x14ac:dyDescent="0.25">
      <c r="A369" s="12">
        <v>365</v>
      </c>
      <c r="B369" s="13"/>
      <c r="C369" s="13"/>
      <c r="D369" s="13"/>
      <c r="E369" s="13"/>
      <c r="F369" s="13"/>
      <c r="H369" s="3"/>
      <c r="I369" s="3"/>
      <c r="J369" s="3"/>
      <c r="K369" s="3"/>
      <c r="L369" s="3"/>
      <c r="M369" s="3"/>
      <c r="N369" s="3"/>
      <c r="O369" s="3"/>
      <c r="P369" s="3"/>
    </row>
    <row r="370" spans="1:16" x14ac:dyDescent="0.25">
      <c r="A370" s="12">
        <v>366</v>
      </c>
      <c r="B370" s="13"/>
      <c r="C370" s="13"/>
      <c r="D370" s="13"/>
      <c r="E370" s="13"/>
      <c r="F370" s="13"/>
      <c r="H370" s="3"/>
      <c r="I370" s="3"/>
      <c r="J370" s="3"/>
      <c r="K370" s="3"/>
      <c r="L370" s="3"/>
      <c r="M370" s="3"/>
      <c r="N370" s="3"/>
      <c r="O370" s="3"/>
      <c r="P370" s="3"/>
    </row>
    <row r="371" spans="1:16" x14ac:dyDescent="0.25">
      <c r="A371" s="12">
        <v>367</v>
      </c>
      <c r="B371" s="13"/>
      <c r="C371" s="13"/>
      <c r="D371" s="13"/>
      <c r="E371" s="13"/>
      <c r="F371" s="13"/>
      <c r="H371" s="3"/>
      <c r="I371" s="3"/>
      <c r="J371" s="3"/>
      <c r="K371" s="3"/>
      <c r="L371" s="3"/>
      <c r="M371" s="3"/>
      <c r="N371" s="3"/>
      <c r="O371" s="3"/>
      <c r="P371" s="3"/>
    </row>
    <row r="372" spans="1:16" x14ac:dyDescent="0.25">
      <c r="A372" s="12">
        <v>368</v>
      </c>
      <c r="B372" s="13"/>
      <c r="C372" s="13"/>
      <c r="D372" s="13"/>
      <c r="E372" s="13"/>
      <c r="F372" s="13"/>
      <c r="H372" s="3"/>
      <c r="I372" s="3"/>
      <c r="J372" s="3"/>
      <c r="K372" s="3"/>
      <c r="L372" s="3"/>
      <c r="M372" s="3"/>
      <c r="N372" s="3"/>
      <c r="O372" s="3"/>
      <c r="P372" s="3"/>
    </row>
    <row r="373" spans="1:16" x14ac:dyDescent="0.25">
      <c r="A373" s="12">
        <v>369</v>
      </c>
      <c r="B373" s="13"/>
      <c r="C373" s="13"/>
      <c r="D373" s="13"/>
      <c r="E373" s="13"/>
      <c r="F373" s="13"/>
      <c r="H373" s="3"/>
      <c r="I373" s="3"/>
      <c r="J373" s="3"/>
      <c r="K373" s="3"/>
      <c r="L373" s="3"/>
      <c r="M373" s="3"/>
      <c r="N373" s="3"/>
      <c r="O373" s="3"/>
      <c r="P373" s="3"/>
    </row>
    <row r="374" spans="1:16" x14ac:dyDescent="0.25">
      <c r="A374" s="12">
        <v>370</v>
      </c>
      <c r="B374" s="13"/>
      <c r="C374" s="13"/>
      <c r="D374" s="13"/>
      <c r="E374" s="13"/>
      <c r="F374" s="13"/>
      <c r="H374" s="3"/>
      <c r="I374" s="3"/>
      <c r="J374" s="3"/>
      <c r="K374" s="3"/>
      <c r="L374" s="3"/>
      <c r="M374" s="3"/>
      <c r="N374" s="3"/>
      <c r="O374" s="3"/>
      <c r="P374" s="3"/>
    </row>
    <row r="375" spans="1:16" x14ac:dyDescent="0.25">
      <c r="A375" s="12">
        <v>371</v>
      </c>
      <c r="B375" s="13"/>
      <c r="C375" s="13"/>
      <c r="D375" s="13"/>
      <c r="E375" s="13"/>
      <c r="F375" s="13"/>
      <c r="H375" s="3"/>
      <c r="I375" s="3"/>
      <c r="J375" s="3"/>
      <c r="K375" s="3"/>
      <c r="L375" s="3"/>
      <c r="M375" s="3"/>
      <c r="N375" s="3"/>
      <c r="O375" s="3"/>
      <c r="P375" s="3"/>
    </row>
    <row r="376" spans="1:16" x14ac:dyDescent="0.25">
      <c r="A376" s="12">
        <v>372</v>
      </c>
      <c r="B376" s="13"/>
      <c r="C376" s="13"/>
      <c r="D376" s="13"/>
      <c r="E376" s="13"/>
      <c r="F376" s="13"/>
      <c r="H376" s="3"/>
      <c r="I376" s="3"/>
      <c r="J376" s="3"/>
      <c r="K376" s="3"/>
      <c r="L376" s="3"/>
      <c r="M376" s="3"/>
      <c r="N376" s="3"/>
      <c r="O376" s="3"/>
      <c r="P376" s="3"/>
    </row>
    <row r="377" spans="1:16" x14ac:dyDescent="0.25">
      <c r="A377" s="12">
        <v>373</v>
      </c>
      <c r="B377" s="13"/>
      <c r="C377" s="13"/>
      <c r="D377" s="13"/>
      <c r="E377" s="13"/>
      <c r="F377" s="13"/>
      <c r="H377" s="3"/>
      <c r="I377" s="3"/>
      <c r="J377" s="3"/>
      <c r="K377" s="3"/>
      <c r="L377" s="3"/>
      <c r="M377" s="3"/>
      <c r="N377" s="3"/>
      <c r="O377" s="3"/>
      <c r="P377" s="3"/>
    </row>
    <row r="378" spans="1:16" x14ac:dyDescent="0.25">
      <c r="A378" s="12">
        <v>374</v>
      </c>
      <c r="B378" s="13"/>
      <c r="C378" s="13"/>
      <c r="D378" s="13"/>
      <c r="E378" s="13"/>
      <c r="F378" s="13"/>
      <c r="H378" s="3"/>
      <c r="I378" s="3"/>
      <c r="J378" s="3"/>
      <c r="K378" s="3"/>
      <c r="L378" s="3"/>
      <c r="M378" s="3"/>
      <c r="N378" s="3"/>
      <c r="O378" s="3"/>
      <c r="P378" s="3"/>
    </row>
    <row r="379" spans="1:16" x14ac:dyDescent="0.25">
      <c r="A379" s="12">
        <v>375</v>
      </c>
      <c r="B379" s="13"/>
      <c r="C379" s="13"/>
      <c r="D379" s="13"/>
      <c r="E379" s="13"/>
      <c r="F379" s="13"/>
      <c r="H379" s="3"/>
      <c r="I379" s="3"/>
      <c r="J379" s="3"/>
      <c r="K379" s="3"/>
      <c r="L379" s="3"/>
      <c r="M379" s="3"/>
      <c r="N379" s="3"/>
      <c r="O379" s="3"/>
      <c r="P379" s="3"/>
    </row>
    <row r="380" spans="1:16" x14ac:dyDescent="0.25">
      <c r="A380" s="12">
        <v>376</v>
      </c>
      <c r="B380" s="13"/>
      <c r="C380" s="13"/>
      <c r="D380" s="13"/>
      <c r="E380" s="13"/>
      <c r="F380" s="13"/>
      <c r="H380" s="3"/>
      <c r="I380" s="3"/>
      <c r="J380" s="3"/>
      <c r="K380" s="3"/>
      <c r="L380" s="3"/>
      <c r="M380" s="3"/>
      <c r="N380" s="3"/>
      <c r="O380" s="3"/>
      <c r="P380" s="3"/>
    </row>
    <row r="381" spans="1:16" x14ac:dyDescent="0.25">
      <c r="A381" s="12">
        <v>377</v>
      </c>
      <c r="B381" s="13"/>
      <c r="C381" s="13"/>
      <c r="D381" s="13"/>
      <c r="E381" s="13"/>
      <c r="F381" s="13"/>
      <c r="H381" s="3"/>
      <c r="I381" s="3"/>
      <c r="J381" s="3"/>
      <c r="K381" s="3"/>
      <c r="L381" s="3"/>
      <c r="M381" s="3"/>
      <c r="N381" s="3"/>
      <c r="O381" s="3"/>
      <c r="P381" s="3"/>
    </row>
    <row r="382" spans="1:16" x14ac:dyDescent="0.25">
      <c r="A382" s="12">
        <v>378</v>
      </c>
      <c r="B382" s="13"/>
      <c r="C382" s="13"/>
      <c r="D382" s="13"/>
      <c r="E382" s="13"/>
      <c r="F382" s="13"/>
      <c r="H382" s="3"/>
      <c r="I382" s="3"/>
      <c r="J382" s="3"/>
      <c r="K382" s="3"/>
      <c r="L382" s="3"/>
      <c r="M382" s="3"/>
      <c r="N382" s="3"/>
      <c r="O382" s="3"/>
      <c r="P382" s="3"/>
    </row>
    <row r="383" spans="1:16" x14ac:dyDescent="0.25">
      <c r="A383" s="12">
        <v>379</v>
      </c>
      <c r="B383" s="13"/>
      <c r="C383" s="13"/>
      <c r="D383" s="13"/>
      <c r="E383" s="13"/>
      <c r="F383" s="13"/>
      <c r="H383" s="3"/>
      <c r="I383" s="3"/>
      <c r="J383" s="3"/>
      <c r="K383" s="3"/>
      <c r="L383" s="3"/>
      <c r="M383" s="3"/>
      <c r="N383" s="3"/>
      <c r="O383" s="3"/>
      <c r="P383" s="3"/>
    </row>
    <row r="384" spans="1:16" x14ac:dyDescent="0.25">
      <c r="A384" s="12">
        <v>380</v>
      </c>
      <c r="B384" s="13"/>
      <c r="C384" s="13"/>
      <c r="D384" s="13"/>
      <c r="E384" s="13"/>
      <c r="F384" s="13"/>
      <c r="H384" s="3"/>
      <c r="I384" s="3"/>
      <c r="J384" s="3"/>
      <c r="K384" s="3"/>
      <c r="L384" s="3"/>
      <c r="M384" s="3"/>
      <c r="N384" s="3"/>
      <c r="O384" s="3"/>
      <c r="P384" s="3"/>
    </row>
    <row r="385" spans="1:16" x14ac:dyDescent="0.25">
      <c r="A385" s="12">
        <v>381</v>
      </c>
      <c r="B385" s="13"/>
      <c r="C385" s="13"/>
      <c r="D385" s="13"/>
      <c r="E385" s="13"/>
      <c r="F385" s="13"/>
      <c r="H385" s="3"/>
      <c r="I385" s="3"/>
      <c r="J385" s="3"/>
      <c r="K385" s="3"/>
      <c r="L385" s="3"/>
      <c r="M385" s="3"/>
      <c r="N385" s="3"/>
      <c r="O385" s="3"/>
      <c r="P385" s="3"/>
    </row>
    <row r="386" spans="1:16" x14ac:dyDescent="0.25">
      <c r="A386" s="12">
        <v>382</v>
      </c>
      <c r="B386" s="13"/>
      <c r="C386" s="13"/>
      <c r="D386" s="13"/>
      <c r="E386" s="13"/>
      <c r="F386" s="13"/>
      <c r="H386" s="3"/>
      <c r="I386" s="3"/>
      <c r="J386" s="3"/>
      <c r="K386" s="3"/>
      <c r="L386" s="3"/>
      <c r="M386" s="3"/>
      <c r="N386" s="3"/>
      <c r="O386" s="3"/>
      <c r="P386" s="3"/>
    </row>
    <row r="387" spans="1:16" x14ac:dyDescent="0.25">
      <c r="A387" s="12">
        <v>383</v>
      </c>
      <c r="B387" s="13"/>
      <c r="C387" s="13"/>
      <c r="D387" s="13"/>
      <c r="E387" s="13"/>
      <c r="F387" s="13"/>
      <c r="H387" s="3"/>
      <c r="I387" s="3"/>
      <c r="J387" s="3"/>
      <c r="K387" s="3"/>
      <c r="L387" s="3"/>
      <c r="M387" s="3"/>
      <c r="N387" s="3"/>
      <c r="O387" s="3"/>
      <c r="P387" s="3"/>
    </row>
    <row r="388" spans="1:16" x14ac:dyDescent="0.25">
      <c r="A388" s="12">
        <v>384</v>
      </c>
      <c r="B388" s="13"/>
      <c r="C388" s="13"/>
      <c r="D388" s="13"/>
      <c r="E388" s="13"/>
      <c r="F388" s="13"/>
      <c r="H388" s="3"/>
      <c r="I388" s="3"/>
      <c r="J388" s="3"/>
      <c r="K388" s="3"/>
      <c r="L388" s="3"/>
      <c r="M388" s="3"/>
      <c r="N388" s="3"/>
      <c r="O388" s="3"/>
      <c r="P388" s="3"/>
    </row>
    <row r="389" spans="1:16" x14ac:dyDescent="0.25">
      <c r="A389" s="12">
        <v>385</v>
      </c>
      <c r="B389" s="13"/>
      <c r="C389" s="13"/>
      <c r="D389" s="13"/>
      <c r="E389" s="13"/>
      <c r="F389" s="13"/>
      <c r="H389" s="3"/>
      <c r="I389" s="3"/>
      <c r="J389" s="3"/>
      <c r="K389" s="3"/>
      <c r="L389" s="3"/>
      <c r="M389" s="3"/>
      <c r="N389" s="3"/>
      <c r="O389" s="3"/>
      <c r="P389" s="3"/>
    </row>
    <row r="390" spans="1:16" x14ac:dyDescent="0.25">
      <c r="A390" s="12">
        <v>386</v>
      </c>
      <c r="B390" s="13"/>
      <c r="C390" s="13"/>
      <c r="D390" s="13"/>
      <c r="E390" s="13"/>
      <c r="F390" s="13"/>
      <c r="H390" s="3"/>
      <c r="I390" s="3"/>
      <c r="J390" s="3"/>
      <c r="K390" s="3"/>
      <c r="L390" s="3"/>
      <c r="M390" s="3"/>
      <c r="N390" s="3"/>
      <c r="O390" s="3"/>
      <c r="P390" s="3"/>
    </row>
    <row r="391" spans="1:16" x14ac:dyDescent="0.25">
      <c r="A391" s="12">
        <v>387</v>
      </c>
      <c r="B391" s="13"/>
      <c r="C391" s="13"/>
      <c r="D391" s="13"/>
      <c r="E391" s="13"/>
      <c r="F391" s="13"/>
      <c r="H391" s="3"/>
      <c r="I391" s="3"/>
      <c r="J391" s="3"/>
      <c r="K391" s="3"/>
      <c r="L391" s="3"/>
      <c r="M391" s="3"/>
      <c r="N391" s="3"/>
      <c r="O391" s="3"/>
      <c r="P391" s="3"/>
    </row>
    <row r="392" spans="1:16" x14ac:dyDescent="0.25">
      <c r="A392" s="12">
        <v>388</v>
      </c>
      <c r="B392" s="13"/>
      <c r="C392" s="13"/>
      <c r="D392" s="13"/>
      <c r="E392" s="13"/>
      <c r="F392" s="13"/>
      <c r="H392" s="3"/>
      <c r="I392" s="3"/>
      <c r="J392" s="3"/>
      <c r="K392" s="3"/>
      <c r="L392" s="3"/>
      <c r="M392" s="3"/>
      <c r="N392" s="3"/>
      <c r="O392" s="3"/>
      <c r="P392" s="3"/>
    </row>
    <row r="393" spans="1:16" x14ac:dyDescent="0.25">
      <c r="A393" s="12">
        <v>389</v>
      </c>
      <c r="B393" s="13"/>
      <c r="C393" s="13"/>
      <c r="D393" s="13"/>
      <c r="E393" s="13"/>
      <c r="F393" s="13"/>
      <c r="H393" s="3"/>
      <c r="I393" s="3"/>
      <c r="J393" s="3"/>
      <c r="K393" s="3"/>
      <c r="L393" s="3"/>
      <c r="M393" s="3"/>
      <c r="N393" s="3"/>
      <c r="O393" s="3"/>
      <c r="P393" s="3"/>
    </row>
    <row r="394" spans="1:16" x14ac:dyDescent="0.25">
      <c r="A394" s="12">
        <v>390</v>
      </c>
      <c r="B394" s="13"/>
      <c r="C394" s="13"/>
      <c r="D394" s="13"/>
      <c r="E394" s="13"/>
      <c r="F394" s="13"/>
      <c r="H394" s="3"/>
      <c r="I394" s="3"/>
      <c r="J394" s="3"/>
      <c r="K394" s="3"/>
      <c r="L394" s="3"/>
      <c r="M394" s="3"/>
      <c r="N394" s="3"/>
      <c r="O394" s="3"/>
      <c r="P394" s="3"/>
    </row>
    <row r="395" spans="1:16" x14ac:dyDescent="0.25">
      <c r="A395" s="12">
        <v>391</v>
      </c>
      <c r="B395" s="13"/>
      <c r="C395" s="13"/>
      <c r="D395" s="13"/>
      <c r="E395" s="13"/>
      <c r="F395" s="13"/>
      <c r="H395" s="3"/>
      <c r="I395" s="3"/>
      <c r="J395" s="3"/>
      <c r="K395" s="3"/>
      <c r="L395" s="3"/>
      <c r="M395" s="3"/>
      <c r="N395" s="3"/>
      <c r="O395" s="3"/>
      <c r="P395" s="3"/>
    </row>
    <row r="396" spans="1:16" x14ac:dyDescent="0.25">
      <c r="A396" s="12">
        <v>392</v>
      </c>
      <c r="B396" s="13"/>
      <c r="C396" s="13"/>
      <c r="D396" s="13"/>
      <c r="E396" s="13"/>
      <c r="F396" s="13"/>
      <c r="H396" s="3"/>
      <c r="I396" s="3"/>
      <c r="J396" s="3"/>
      <c r="K396" s="3"/>
      <c r="L396" s="3"/>
      <c r="M396" s="3"/>
      <c r="N396" s="3"/>
      <c r="O396" s="3"/>
      <c r="P396" s="3"/>
    </row>
    <row r="397" spans="1:16" x14ac:dyDescent="0.25">
      <c r="A397" s="12">
        <v>393</v>
      </c>
      <c r="B397" s="13"/>
      <c r="C397" s="13"/>
      <c r="D397" s="13"/>
      <c r="E397" s="13"/>
      <c r="F397" s="13"/>
      <c r="H397" s="3"/>
      <c r="I397" s="3"/>
      <c r="J397" s="3"/>
      <c r="K397" s="3"/>
      <c r="L397" s="3"/>
      <c r="M397" s="3"/>
      <c r="N397" s="3"/>
      <c r="O397" s="3"/>
      <c r="P397" s="3"/>
    </row>
    <row r="398" spans="1:16" x14ac:dyDescent="0.25">
      <c r="A398" s="12">
        <v>394</v>
      </c>
      <c r="B398" s="13"/>
      <c r="C398" s="13"/>
      <c r="D398" s="13"/>
      <c r="E398" s="13"/>
      <c r="F398" s="13"/>
      <c r="H398" s="3"/>
      <c r="I398" s="3"/>
      <c r="J398" s="3"/>
      <c r="K398" s="3"/>
      <c r="L398" s="3"/>
      <c r="M398" s="3"/>
      <c r="N398" s="3"/>
      <c r="O398" s="3"/>
      <c r="P398" s="3"/>
    </row>
    <row r="399" spans="1:16" x14ac:dyDescent="0.25">
      <c r="A399" s="12">
        <v>395</v>
      </c>
      <c r="B399" s="13"/>
      <c r="C399" s="13"/>
      <c r="D399" s="13"/>
      <c r="E399" s="13"/>
      <c r="F399" s="13"/>
      <c r="H399" s="3"/>
      <c r="I399" s="3"/>
      <c r="J399" s="3"/>
      <c r="K399" s="3"/>
      <c r="L399" s="3"/>
      <c r="M399" s="3"/>
      <c r="N399" s="3"/>
      <c r="O399" s="3"/>
      <c r="P399" s="3"/>
    </row>
    <row r="400" spans="1:16" x14ac:dyDescent="0.25">
      <c r="A400" s="12">
        <v>396</v>
      </c>
      <c r="B400" s="13"/>
      <c r="C400" s="13"/>
      <c r="D400" s="13"/>
      <c r="E400" s="13"/>
      <c r="F400" s="13"/>
      <c r="H400" s="3"/>
      <c r="I400" s="3"/>
      <c r="J400" s="3"/>
      <c r="K400" s="3"/>
      <c r="L400" s="3"/>
      <c r="M400" s="3"/>
      <c r="N400" s="3"/>
      <c r="O400" s="3"/>
      <c r="P400" s="3"/>
    </row>
    <row r="401" spans="1:16" x14ac:dyDescent="0.25">
      <c r="A401" s="12">
        <v>397</v>
      </c>
      <c r="B401" s="13"/>
      <c r="C401" s="13"/>
      <c r="D401" s="13"/>
      <c r="E401" s="13"/>
      <c r="F401" s="13"/>
      <c r="H401" s="3"/>
      <c r="I401" s="3"/>
      <c r="J401" s="3"/>
      <c r="K401" s="3"/>
      <c r="L401" s="3"/>
      <c r="M401" s="3"/>
      <c r="N401" s="3"/>
      <c r="O401" s="3"/>
      <c r="P401" s="3"/>
    </row>
    <row r="402" spans="1:16" x14ac:dyDescent="0.25">
      <c r="A402" s="12">
        <v>398</v>
      </c>
      <c r="B402" s="13"/>
      <c r="C402" s="13"/>
      <c r="D402" s="13"/>
      <c r="E402" s="13"/>
      <c r="F402" s="13"/>
      <c r="H402" s="3"/>
      <c r="I402" s="3"/>
      <c r="J402" s="3"/>
      <c r="K402" s="3"/>
      <c r="L402" s="3"/>
      <c r="M402" s="3"/>
      <c r="N402" s="3"/>
      <c r="O402" s="3"/>
      <c r="P402" s="3"/>
    </row>
    <row r="403" spans="1:16" x14ac:dyDescent="0.25">
      <c r="A403" s="12">
        <v>399</v>
      </c>
      <c r="B403" s="13"/>
      <c r="C403" s="13"/>
      <c r="D403" s="13"/>
      <c r="E403" s="13"/>
      <c r="F403" s="13"/>
      <c r="H403" s="3"/>
      <c r="I403" s="3"/>
      <c r="J403" s="3"/>
      <c r="K403" s="3"/>
      <c r="L403" s="3"/>
      <c r="M403" s="3"/>
      <c r="N403" s="3"/>
      <c r="O403" s="3"/>
      <c r="P403" s="3"/>
    </row>
    <row r="404" spans="1:16" x14ac:dyDescent="0.25">
      <c r="A404" s="12">
        <v>400</v>
      </c>
      <c r="B404" s="13"/>
      <c r="C404" s="13"/>
      <c r="D404" s="13"/>
      <c r="E404" s="13"/>
      <c r="F404" s="13"/>
      <c r="H404" s="3"/>
      <c r="I404" s="3"/>
      <c r="J404" s="3"/>
      <c r="K404" s="3"/>
      <c r="L404" s="3"/>
      <c r="M404" s="3"/>
      <c r="N404" s="3"/>
      <c r="O404" s="3"/>
      <c r="P404" s="3"/>
    </row>
    <row r="405" spans="1:16" x14ac:dyDescent="0.25">
      <c r="A405" s="12">
        <v>401</v>
      </c>
      <c r="B405" s="13"/>
      <c r="C405" s="13"/>
      <c r="D405" s="13"/>
      <c r="E405" s="13"/>
      <c r="F405" s="13"/>
      <c r="H405" s="3"/>
      <c r="I405" s="3"/>
      <c r="J405" s="3"/>
      <c r="K405" s="3"/>
      <c r="L405" s="3"/>
      <c r="M405" s="3"/>
      <c r="N405" s="3"/>
      <c r="O405" s="3"/>
      <c r="P405" s="3"/>
    </row>
    <row r="406" spans="1:16" x14ac:dyDescent="0.25">
      <c r="A406" s="12">
        <v>402</v>
      </c>
      <c r="B406" s="13"/>
      <c r="C406" s="13"/>
      <c r="D406" s="13"/>
      <c r="E406" s="13"/>
      <c r="F406" s="13"/>
      <c r="H406" s="3"/>
      <c r="I406" s="3"/>
      <c r="J406" s="3"/>
      <c r="K406" s="3"/>
      <c r="L406" s="3"/>
      <c r="M406" s="3"/>
      <c r="N406" s="3"/>
      <c r="O406" s="3"/>
      <c r="P406" s="3"/>
    </row>
    <row r="407" spans="1:16" x14ac:dyDescent="0.25">
      <c r="A407" s="12">
        <v>403</v>
      </c>
      <c r="B407" s="13"/>
      <c r="C407" s="13"/>
      <c r="D407" s="13"/>
      <c r="E407" s="13"/>
      <c r="F407" s="13"/>
      <c r="H407" s="3"/>
      <c r="I407" s="3"/>
      <c r="J407" s="3"/>
      <c r="K407" s="3"/>
      <c r="L407" s="3"/>
      <c r="M407" s="3"/>
      <c r="N407" s="3"/>
      <c r="O407" s="3"/>
      <c r="P407" s="3"/>
    </row>
    <row r="408" spans="1:16" x14ac:dyDescent="0.25">
      <c r="A408" s="12">
        <v>404</v>
      </c>
      <c r="B408" s="13"/>
      <c r="C408" s="13"/>
      <c r="D408" s="13"/>
      <c r="E408" s="13"/>
      <c r="F408" s="13"/>
      <c r="H408" s="3"/>
      <c r="I408" s="3"/>
      <c r="J408" s="3"/>
      <c r="K408" s="3"/>
      <c r="L408" s="3"/>
      <c r="M408" s="3"/>
      <c r="N408" s="3"/>
      <c r="O408" s="3"/>
      <c r="P408" s="3"/>
    </row>
    <row r="409" spans="1:16" x14ac:dyDescent="0.25">
      <c r="A409" s="12">
        <v>405</v>
      </c>
      <c r="B409" s="13"/>
      <c r="C409" s="13"/>
      <c r="D409" s="13"/>
      <c r="E409" s="13"/>
      <c r="F409" s="13"/>
      <c r="H409" s="3"/>
      <c r="I409" s="3"/>
      <c r="J409" s="3"/>
      <c r="K409" s="3"/>
      <c r="L409" s="3"/>
      <c r="M409" s="3"/>
      <c r="N409" s="3"/>
      <c r="O409" s="3"/>
      <c r="P409" s="3"/>
    </row>
    <row r="410" spans="1:16" x14ac:dyDescent="0.25">
      <c r="A410" s="12">
        <v>406</v>
      </c>
      <c r="B410" s="13"/>
      <c r="C410" s="13"/>
      <c r="D410" s="13"/>
      <c r="E410" s="13"/>
      <c r="F410" s="13"/>
      <c r="H410" s="3"/>
      <c r="I410" s="3"/>
      <c r="J410" s="3"/>
      <c r="K410" s="3"/>
      <c r="L410" s="3"/>
      <c r="M410" s="3"/>
      <c r="N410" s="3"/>
      <c r="O410" s="3"/>
      <c r="P410" s="3"/>
    </row>
    <row r="411" spans="1:16" x14ac:dyDescent="0.25">
      <c r="A411" s="12">
        <v>407</v>
      </c>
      <c r="B411" s="13"/>
      <c r="C411" s="13"/>
      <c r="D411" s="13"/>
      <c r="E411" s="13"/>
      <c r="F411" s="13"/>
      <c r="H411" s="3"/>
      <c r="I411" s="3"/>
      <c r="J411" s="3"/>
      <c r="K411" s="3"/>
      <c r="L411" s="3"/>
      <c r="M411" s="3"/>
      <c r="N411" s="3"/>
      <c r="O411" s="3"/>
      <c r="P411" s="3"/>
    </row>
    <row r="412" spans="1:16" x14ac:dyDescent="0.25">
      <c r="A412" s="12">
        <v>408</v>
      </c>
      <c r="B412" s="13"/>
      <c r="C412" s="13"/>
      <c r="D412" s="13"/>
      <c r="E412" s="13"/>
      <c r="F412" s="13"/>
      <c r="H412" s="3"/>
      <c r="I412" s="3"/>
      <c r="J412" s="3"/>
      <c r="K412" s="3"/>
      <c r="L412" s="3"/>
      <c r="M412" s="3"/>
      <c r="N412" s="3"/>
      <c r="O412" s="3"/>
      <c r="P412" s="3"/>
    </row>
    <row r="413" spans="1:16" x14ac:dyDescent="0.25">
      <c r="A413" s="12">
        <v>409</v>
      </c>
      <c r="B413" s="13"/>
      <c r="C413" s="13"/>
      <c r="D413" s="13"/>
      <c r="E413" s="13"/>
      <c r="F413" s="13"/>
      <c r="H413" s="3"/>
      <c r="I413" s="3"/>
      <c r="J413" s="3"/>
      <c r="K413" s="3"/>
      <c r="L413" s="3"/>
      <c r="M413" s="3"/>
      <c r="N413" s="3"/>
      <c r="O413" s="3"/>
      <c r="P413" s="3"/>
    </row>
    <row r="414" spans="1:16" x14ac:dyDescent="0.25">
      <c r="A414" s="12">
        <v>410</v>
      </c>
      <c r="B414" s="13"/>
      <c r="C414" s="13"/>
      <c r="D414" s="13"/>
      <c r="E414" s="13"/>
      <c r="F414" s="13"/>
      <c r="H414" s="3"/>
      <c r="I414" s="3"/>
      <c r="J414" s="3"/>
      <c r="K414" s="3"/>
      <c r="L414" s="3"/>
      <c r="M414" s="3"/>
      <c r="N414" s="3"/>
      <c r="O414" s="3"/>
      <c r="P414" s="3"/>
    </row>
    <row r="415" spans="1:16" x14ac:dyDescent="0.25">
      <c r="A415" s="12">
        <v>411</v>
      </c>
      <c r="B415" s="13"/>
      <c r="C415" s="13"/>
      <c r="D415" s="13"/>
      <c r="E415" s="13"/>
      <c r="F415" s="13"/>
      <c r="H415" s="3"/>
      <c r="I415" s="3"/>
      <c r="J415" s="3"/>
      <c r="K415" s="3"/>
      <c r="L415" s="3"/>
      <c r="M415" s="3"/>
      <c r="N415" s="3"/>
      <c r="O415" s="3"/>
      <c r="P415" s="3"/>
    </row>
    <row r="416" spans="1:16" x14ac:dyDescent="0.25">
      <c r="A416" s="12">
        <v>412</v>
      </c>
      <c r="B416" s="13"/>
      <c r="C416" s="13"/>
      <c r="D416" s="13"/>
      <c r="E416" s="13"/>
      <c r="F416" s="13"/>
      <c r="H416" s="3"/>
      <c r="I416" s="3"/>
      <c r="J416" s="3"/>
      <c r="K416" s="3"/>
      <c r="L416" s="3"/>
      <c r="M416" s="3"/>
      <c r="N416" s="3"/>
      <c r="O416" s="3"/>
      <c r="P416" s="3"/>
    </row>
    <row r="417" spans="1:16" x14ac:dyDescent="0.25">
      <c r="A417" s="12">
        <v>413</v>
      </c>
      <c r="B417" s="13"/>
      <c r="C417" s="13"/>
      <c r="D417" s="13"/>
      <c r="E417" s="13"/>
      <c r="F417" s="13"/>
      <c r="H417" s="3"/>
      <c r="I417" s="3"/>
      <c r="J417" s="3"/>
      <c r="K417" s="3"/>
      <c r="L417" s="3"/>
      <c r="M417" s="3"/>
      <c r="N417" s="3"/>
      <c r="O417" s="3"/>
      <c r="P417" s="3"/>
    </row>
    <row r="418" spans="1:16" x14ac:dyDescent="0.25">
      <c r="A418" s="12">
        <v>414</v>
      </c>
      <c r="B418" s="13"/>
      <c r="C418" s="13"/>
      <c r="D418" s="13"/>
      <c r="E418" s="13"/>
      <c r="F418" s="13"/>
      <c r="H418" s="3"/>
      <c r="I418" s="3"/>
      <c r="J418" s="3"/>
      <c r="K418" s="3"/>
      <c r="L418" s="3"/>
      <c r="M418" s="3"/>
      <c r="N418" s="3"/>
      <c r="O418" s="3"/>
      <c r="P418" s="3"/>
    </row>
    <row r="419" spans="1:16" x14ac:dyDescent="0.25">
      <c r="A419" s="12">
        <v>415</v>
      </c>
      <c r="B419" s="13"/>
      <c r="C419" s="13"/>
      <c r="D419" s="13"/>
      <c r="E419" s="13"/>
      <c r="F419" s="13"/>
      <c r="H419" s="3"/>
      <c r="I419" s="3"/>
      <c r="J419" s="3"/>
      <c r="K419" s="3"/>
      <c r="L419" s="3"/>
      <c r="M419" s="3"/>
      <c r="N419" s="3"/>
      <c r="O419" s="3"/>
      <c r="P419" s="3"/>
    </row>
    <row r="420" spans="1:16" x14ac:dyDescent="0.25">
      <c r="A420" s="12">
        <v>416</v>
      </c>
      <c r="B420" s="13"/>
      <c r="C420" s="13"/>
      <c r="D420" s="13"/>
      <c r="E420" s="13"/>
      <c r="F420" s="13"/>
      <c r="H420" s="3"/>
      <c r="I420" s="3"/>
      <c r="J420" s="3"/>
      <c r="K420" s="3"/>
      <c r="L420" s="3"/>
      <c r="M420" s="3"/>
      <c r="N420" s="3"/>
      <c r="O420" s="3"/>
      <c r="P420" s="3"/>
    </row>
    <row r="421" spans="1:16" x14ac:dyDescent="0.25">
      <c r="A421" s="12">
        <v>417</v>
      </c>
      <c r="B421" s="13"/>
      <c r="C421" s="13"/>
      <c r="D421" s="13"/>
      <c r="E421" s="13"/>
      <c r="F421" s="13"/>
      <c r="H421" s="3"/>
      <c r="I421" s="3"/>
      <c r="J421" s="3"/>
      <c r="K421" s="3"/>
      <c r="L421" s="3"/>
      <c r="M421" s="3"/>
      <c r="N421" s="3"/>
      <c r="O421" s="3"/>
      <c r="P421" s="3"/>
    </row>
    <row r="422" spans="1:16" x14ac:dyDescent="0.25">
      <c r="A422" s="12">
        <v>418</v>
      </c>
      <c r="B422" s="13"/>
      <c r="C422" s="13"/>
      <c r="D422" s="13"/>
      <c r="E422" s="13"/>
      <c r="F422" s="13"/>
      <c r="H422" s="3"/>
      <c r="I422" s="3"/>
      <c r="J422" s="3"/>
      <c r="K422" s="3"/>
      <c r="L422" s="3"/>
      <c r="M422" s="3"/>
      <c r="N422" s="3"/>
      <c r="O422" s="3"/>
      <c r="P422" s="3"/>
    </row>
    <row r="423" spans="1:16" x14ac:dyDescent="0.25">
      <c r="A423" s="12">
        <v>419</v>
      </c>
      <c r="B423" s="13"/>
      <c r="C423" s="13"/>
      <c r="D423" s="13"/>
      <c r="E423" s="13"/>
      <c r="F423" s="13"/>
      <c r="H423" s="3"/>
      <c r="I423" s="3"/>
      <c r="J423" s="3"/>
      <c r="K423" s="3"/>
      <c r="L423" s="3"/>
      <c r="M423" s="3"/>
      <c r="N423" s="3"/>
      <c r="O423" s="3"/>
      <c r="P423" s="3"/>
    </row>
    <row r="424" spans="1:16" x14ac:dyDescent="0.25">
      <c r="A424" s="12">
        <v>420</v>
      </c>
      <c r="B424" s="13"/>
      <c r="C424" s="13"/>
      <c r="D424" s="13"/>
      <c r="E424" s="13"/>
      <c r="F424" s="13"/>
      <c r="H424" s="3"/>
      <c r="I424" s="3"/>
      <c r="J424" s="3"/>
      <c r="K424" s="3"/>
      <c r="L424" s="3"/>
      <c r="M424" s="3"/>
      <c r="N424" s="3"/>
      <c r="O424" s="3"/>
      <c r="P424" s="3"/>
    </row>
    <row r="425" spans="1:16" x14ac:dyDescent="0.25">
      <c r="A425" s="12">
        <v>421</v>
      </c>
      <c r="B425" s="13"/>
      <c r="C425" s="13"/>
      <c r="D425" s="13"/>
      <c r="E425" s="13"/>
      <c r="F425" s="13"/>
      <c r="H425" s="3"/>
      <c r="I425" s="3"/>
      <c r="J425" s="3"/>
      <c r="K425" s="3"/>
      <c r="L425" s="3"/>
      <c r="M425" s="3"/>
      <c r="N425" s="3"/>
      <c r="O425" s="3"/>
      <c r="P425" s="3"/>
    </row>
    <row r="426" spans="1:16" x14ac:dyDescent="0.25">
      <c r="A426" s="12">
        <v>422</v>
      </c>
      <c r="B426" s="13"/>
      <c r="C426" s="13"/>
      <c r="D426" s="13"/>
      <c r="E426" s="13"/>
      <c r="F426" s="13"/>
      <c r="H426" s="3"/>
      <c r="I426" s="3"/>
      <c r="J426" s="3"/>
      <c r="K426" s="3"/>
      <c r="L426" s="3"/>
      <c r="M426" s="3"/>
      <c r="N426" s="3"/>
      <c r="O426" s="3"/>
      <c r="P426" s="3"/>
    </row>
    <row r="427" spans="1:16" x14ac:dyDescent="0.25">
      <c r="A427" s="12">
        <v>423</v>
      </c>
      <c r="B427" s="13"/>
      <c r="C427" s="13"/>
      <c r="D427" s="13"/>
      <c r="E427" s="13"/>
      <c r="F427" s="13"/>
      <c r="H427" s="3"/>
      <c r="I427" s="3"/>
      <c r="J427" s="3"/>
      <c r="K427" s="3"/>
      <c r="L427" s="3"/>
      <c r="M427" s="3"/>
      <c r="N427" s="3"/>
      <c r="O427" s="3"/>
      <c r="P427" s="3"/>
    </row>
    <row r="428" spans="1:16" x14ac:dyDescent="0.25">
      <c r="A428" s="12">
        <v>424</v>
      </c>
      <c r="B428" s="13"/>
      <c r="C428" s="13"/>
      <c r="D428" s="13"/>
      <c r="E428" s="13"/>
      <c r="F428" s="13"/>
      <c r="H428" s="3"/>
      <c r="I428" s="3"/>
      <c r="J428" s="3"/>
      <c r="K428" s="3"/>
      <c r="L428" s="3"/>
      <c r="M428" s="3"/>
      <c r="N428" s="3"/>
      <c r="O428" s="3"/>
      <c r="P428" s="3"/>
    </row>
    <row r="429" spans="1:16" x14ac:dyDescent="0.25">
      <c r="A429" s="12">
        <v>425</v>
      </c>
      <c r="B429" s="13"/>
      <c r="C429" s="13"/>
      <c r="D429" s="13"/>
      <c r="E429" s="13"/>
      <c r="F429" s="13"/>
      <c r="H429" s="3"/>
      <c r="I429" s="3"/>
      <c r="J429" s="3"/>
      <c r="K429" s="3"/>
      <c r="L429" s="3"/>
      <c r="M429" s="3"/>
      <c r="N429" s="3"/>
      <c r="O429" s="3"/>
      <c r="P429" s="3"/>
    </row>
    <row r="430" spans="1:16" x14ac:dyDescent="0.25">
      <c r="A430" s="12">
        <v>426</v>
      </c>
      <c r="B430" s="13"/>
      <c r="C430" s="13"/>
      <c r="D430" s="13"/>
      <c r="E430" s="13"/>
      <c r="F430" s="13"/>
      <c r="H430" s="3"/>
      <c r="I430" s="3"/>
      <c r="J430" s="3"/>
      <c r="K430" s="3"/>
      <c r="L430" s="3"/>
      <c r="M430" s="3"/>
      <c r="N430" s="3"/>
      <c r="O430" s="3"/>
      <c r="P430" s="3"/>
    </row>
    <row r="431" spans="1:16" x14ac:dyDescent="0.25">
      <c r="A431" s="12">
        <v>427</v>
      </c>
      <c r="B431" s="13"/>
      <c r="C431" s="13"/>
      <c r="D431" s="13"/>
      <c r="E431" s="13"/>
      <c r="F431" s="13"/>
      <c r="H431" s="3"/>
      <c r="I431" s="3"/>
      <c r="J431" s="3"/>
      <c r="K431" s="3"/>
      <c r="L431" s="3"/>
      <c r="M431" s="3"/>
      <c r="N431" s="3"/>
      <c r="O431" s="3"/>
      <c r="P431" s="3"/>
    </row>
    <row r="432" spans="1:16" x14ac:dyDescent="0.25">
      <c r="A432" s="12">
        <v>428</v>
      </c>
      <c r="B432" s="13"/>
      <c r="C432" s="13"/>
      <c r="D432" s="13"/>
      <c r="E432" s="13"/>
      <c r="F432" s="13"/>
      <c r="H432" s="3"/>
      <c r="I432" s="3"/>
      <c r="J432" s="3"/>
      <c r="K432" s="3"/>
      <c r="L432" s="3"/>
      <c r="M432" s="3"/>
      <c r="N432" s="3"/>
      <c r="O432" s="3"/>
      <c r="P432" s="3"/>
    </row>
    <row r="433" spans="1:16" x14ac:dyDescent="0.25">
      <c r="A433" s="12">
        <v>429</v>
      </c>
      <c r="B433" s="13"/>
      <c r="C433" s="13"/>
      <c r="D433" s="13"/>
      <c r="E433" s="13"/>
      <c r="F433" s="13"/>
      <c r="H433" s="3"/>
      <c r="I433" s="3"/>
      <c r="J433" s="3"/>
      <c r="K433" s="3"/>
      <c r="L433" s="3"/>
      <c r="M433" s="3"/>
      <c r="N433" s="3"/>
      <c r="O433" s="3"/>
      <c r="P433" s="3"/>
    </row>
    <row r="434" spans="1:16" x14ac:dyDescent="0.25">
      <c r="A434" s="12">
        <v>430</v>
      </c>
      <c r="B434" s="13"/>
      <c r="C434" s="13"/>
      <c r="D434" s="13"/>
      <c r="E434" s="13"/>
      <c r="F434" s="13"/>
      <c r="H434" s="3"/>
      <c r="I434" s="3"/>
      <c r="J434" s="3"/>
      <c r="K434" s="3"/>
      <c r="L434" s="3"/>
      <c r="M434" s="3"/>
      <c r="N434" s="3"/>
      <c r="O434" s="3"/>
      <c r="P434" s="3"/>
    </row>
    <row r="435" spans="1:16" x14ac:dyDescent="0.25">
      <c r="A435" s="12">
        <v>431</v>
      </c>
      <c r="B435" s="13"/>
      <c r="C435" s="13"/>
      <c r="D435" s="13"/>
      <c r="E435" s="13"/>
      <c r="F435" s="13"/>
      <c r="H435" s="3"/>
      <c r="I435" s="3"/>
      <c r="J435" s="3"/>
      <c r="K435" s="3"/>
      <c r="L435" s="3"/>
      <c r="M435" s="3"/>
      <c r="N435" s="3"/>
      <c r="O435" s="3"/>
      <c r="P435" s="3"/>
    </row>
    <row r="436" spans="1:16" x14ac:dyDescent="0.25">
      <c r="A436" s="12">
        <v>432</v>
      </c>
      <c r="B436" s="13"/>
      <c r="C436" s="13"/>
      <c r="D436" s="13"/>
      <c r="E436" s="13"/>
      <c r="F436" s="13"/>
      <c r="H436" s="3"/>
      <c r="I436" s="3"/>
      <c r="J436" s="3"/>
      <c r="K436" s="3"/>
      <c r="L436" s="3"/>
      <c r="M436" s="3"/>
      <c r="N436" s="3"/>
      <c r="O436" s="3"/>
      <c r="P436" s="3"/>
    </row>
    <row r="437" spans="1:16" x14ac:dyDescent="0.25">
      <c r="A437" s="12">
        <v>433</v>
      </c>
      <c r="B437" s="13"/>
      <c r="C437" s="13"/>
      <c r="D437" s="13"/>
      <c r="E437" s="13"/>
      <c r="F437" s="13"/>
      <c r="H437" s="3"/>
      <c r="I437" s="3"/>
      <c r="J437" s="3"/>
      <c r="K437" s="3"/>
      <c r="L437" s="3"/>
      <c r="M437" s="3"/>
      <c r="N437" s="3"/>
      <c r="O437" s="3"/>
      <c r="P437" s="3"/>
    </row>
    <row r="438" spans="1:16" x14ac:dyDescent="0.25">
      <c r="A438" s="12">
        <v>434</v>
      </c>
      <c r="B438" s="13"/>
      <c r="C438" s="13"/>
      <c r="D438" s="13"/>
      <c r="E438" s="13"/>
      <c r="F438" s="13"/>
      <c r="H438" s="3"/>
      <c r="I438" s="3"/>
      <c r="J438" s="3"/>
      <c r="K438" s="3"/>
      <c r="L438" s="3"/>
      <c r="M438" s="3"/>
      <c r="N438" s="3"/>
      <c r="O438" s="3"/>
      <c r="P438" s="3"/>
    </row>
    <row r="439" spans="1:16" x14ac:dyDescent="0.25">
      <c r="A439" s="12">
        <v>435</v>
      </c>
      <c r="B439" s="13"/>
      <c r="C439" s="13"/>
      <c r="D439" s="13"/>
      <c r="E439" s="13"/>
      <c r="F439" s="13"/>
      <c r="H439" s="3"/>
      <c r="I439" s="3"/>
      <c r="J439" s="3"/>
      <c r="K439" s="3"/>
      <c r="L439" s="3"/>
      <c r="M439" s="3"/>
      <c r="N439" s="3"/>
      <c r="O439" s="3"/>
      <c r="P439" s="3"/>
    </row>
    <row r="440" spans="1:16" x14ac:dyDescent="0.25">
      <c r="A440" s="12">
        <v>436</v>
      </c>
      <c r="B440" s="13"/>
      <c r="C440" s="13"/>
      <c r="D440" s="13"/>
      <c r="E440" s="13"/>
      <c r="F440" s="13"/>
      <c r="H440" s="3"/>
      <c r="I440" s="3"/>
      <c r="J440" s="3"/>
      <c r="K440" s="3"/>
      <c r="L440" s="3"/>
      <c r="M440" s="3"/>
      <c r="N440" s="3"/>
      <c r="O440" s="3"/>
      <c r="P440" s="3"/>
    </row>
    <row r="441" spans="1:16" x14ac:dyDescent="0.25">
      <c r="A441" s="12">
        <v>437</v>
      </c>
      <c r="B441" s="13"/>
      <c r="C441" s="13"/>
      <c r="D441" s="13"/>
      <c r="E441" s="13"/>
      <c r="F441" s="13"/>
      <c r="H441" s="3"/>
      <c r="I441" s="3"/>
      <c r="J441" s="3"/>
      <c r="K441" s="3"/>
      <c r="L441" s="3"/>
      <c r="M441" s="3"/>
      <c r="N441" s="3"/>
      <c r="O441" s="3"/>
      <c r="P441" s="3"/>
    </row>
    <row r="442" spans="1:16" x14ac:dyDescent="0.25">
      <c r="A442" s="12">
        <v>438</v>
      </c>
      <c r="B442" s="13"/>
      <c r="C442" s="13"/>
      <c r="D442" s="13"/>
      <c r="E442" s="13"/>
      <c r="F442" s="13"/>
      <c r="H442" s="3"/>
      <c r="I442" s="3"/>
      <c r="J442" s="3"/>
      <c r="K442" s="3"/>
      <c r="L442" s="3"/>
      <c r="M442" s="3"/>
      <c r="N442" s="3"/>
      <c r="O442" s="3"/>
      <c r="P442" s="3"/>
    </row>
    <row r="443" spans="1:16" x14ac:dyDescent="0.25">
      <c r="A443" s="12">
        <v>439</v>
      </c>
      <c r="B443" s="13"/>
      <c r="C443" s="13"/>
      <c r="D443" s="13"/>
      <c r="E443" s="13"/>
      <c r="F443" s="13"/>
      <c r="H443" s="3"/>
      <c r="I443" s="3"/>
      <c r="J443" s="3"/>
      <c r="K443" s="3"/>
      <c r="L443" s="3"/>
      <c r="M443" s="3"/>
      <c r="N443" s="3"/>
      <c r="O443" s="3"/>
      <c r="P443" s="3"/>
    </row>
    <row r="444" spans="1:16" x14ac:dyDescent="0.25">
      <c r="A444" s="12">
        <v>440</v>
      </c>
      <c r="B444" s="13"/>
      <c r="C444" s="13"/>
      <c r="D444" s="13"/>
      <c r="E444" s="13"/>
      <c r="F444" s="13"/>
      <c r="H444" s="3"/>
      <c r="I444" s="3"/>
      <c r="J444" s="3"/>
      <c r="K444" s="3"/>
      <c r="L444" s="3"/>
      <c r="M444" s="3"/>
      <c r="N444" s="3"/>
      <c r="O444" s="3"/>
      <c r="P444" s="3"/>
    </row>
    <row r="445" spans="1:16" x14ac:dyDescent="0.25">
      <c r="A445" s="12">
        <v>441</v>
      </c>
      <c r="B445" s="13"/>
      <c r="C445" s="13"/>
      <c r="D445" s="13"/>
      <c r="E445" s="13"/>
      <c r="F445" s="13"/>
      <c r="H445" s="3"/>
      <c r="I445" s="3"/>
      <c r="J445" s="3"/>
      <c r="K445" s="3"/>
      <c r="L445" s="3"/>
      <c r="M445" s="3"/>
      <c r="N445" s="3"/>
      <c r="O445" s="3"/>
      <c r="P445" s="3"/>
    </row>
    <row r="446" spans="1:16" x14ac:dyDescent="0.25">
      <c r="A446" s="12">
        <v>442</v>
      </c>
      <c r="B446" s="13"/>
      <c r="C446" s="13"/>
      <c r="D446" s="13"/>
      <c r="E446" s="13"/>
      <c r="F446" s="13"/>
      <c r="H446" s="3"/>
      <c r="I446" s="3"/>
      <c r="J446" s="3"/>
      <c r="K446" s="3"/>
      <c r="L446" s="3"/>
      <c r="M446" s="3"/>
      <c r="N446" s="3"/>
      <c r="O446" s="3"/>
      <c r="P446" s="3"/>
    </row>
    <row r="447" spans="1:16" x14ac:dyDescent="0.25">
      <c r="A447" s="12">
        <v>443</v>
      </c>
      <c r="B447" s="13"/>
      <c r="C447" s="13"/>
      <c r="D447" s="13"/>
      <c r="E447" s="13"/>
      <c r="F447" s="13"/>
      <c r="H447" s="3"/>
      <c r="I447" s="3"/>
      <c r="J447" s="3"/>
      <c r="K447" s="3"/>
      <c r="L447" s="3"/>
      <c r="M447" s="3"/>
      <c r="N447" s="3"/>
      <c r="O447" s="3"/>
      <c r="P447" s="3"/>
    </row>
    <row r="448" spans="1:16" x14ac:dyDescent="0.25">
      <c r="A448" s="12">
        <v>444</v>
      </c>
      <c r="B448" s="13"/>
      <c r="C448" s="13"/>
      <c r="D448" s="13"/>
      <c r="E448" s="13"/>
      <c r="F448" s="13"/>
      <c r="H448" s="3"/>
      <c r="I448" s="3"/>
      <c r="J448" s="3"/>
      <c r="K448" s="3"/>
      <c r="L448" s="3"/>
      <c r="M448" s="3"/>
      <c r="N448" s="3"/>
      <c r="O448" s="3"/>
      <c r="P448" s="3"/>
    </row>
    <row r="449" spans="1:16" x14ac:dyDescent="0.25">
      <c r="A449" s="12">
        <v>445</v>
      </c>
      <c r="B449" s="13"/>
      <c r="C449" s="13"/>
      <c r="D449" s="13"/>
      <c r="E449" s="13"/>
      <c r="F449" s="13"/>
      <c r="H449" s="3"/>
      <c r="I449" s="3"/>
      <c r="J449" s="3"/>
      <c r="K449" s="3"/>
      <c r="L449" s="3"/>
      <c r="M449" s="3"/>
      <c r="N449" s="3"/>
      <c r="O449" s="3"/>
      <c r="P449" s="3"/>
    </row>
    <row r="450" spans="1:16" x14ac:dyDescent="0.25">
      <c r="A450" s="12">
        <v>446</v>
      </c>
      <c r="B450" s="13"/>
      <c r="C450" s="13"/>
      <c r="D450" s="13"/>
      <c r="E450" s="13"/>
      <c r="F450" s="13"/>
      <c r="H450" s="3"/>
      <c r="I450" s="3"/>
      <c r="J450" s="3"/>
      <c r="K450" s="3"/>
      <c r="L450" s="3"/>
      <c r="M450" s="3"/>
      <c r="N450" s="3"/>
      <c r="O450" s="3"/>
      <c r="P450" s="3"/>
    </row>
    <row r="451" spans="1:16" x14ac:dyDescent="0.25">
      <c r="A451" s="12">
        <v>447</v>
      </c>
      <c r="B451" s="13"/>
      <c r="C451" s="13"/>
      <c r="D451" s="13"/>
      <c r="E451" s="13"/>
      <c r="F451" s="13"/>
      <c r="H451" s="3"/>
      <c r="I451" s="3"/>
      <c r="J451" s="3"/>
      <c r="K451" s="3"/>
      <c r="L451" s="3"/>
      <c r="M451" s="3"/>
      <c r="N451" s="3"/>
      <c r="O451" s="3"/>
      <c r="P451" s="3"/>
    </row>
    <row r="452" spans="1:16" x14ac:dyDescent="0.25">
      <c r="A452" s="12">
        <v>448</v>
      </c>
      <c r="B452" s="13"/>
      <c r="C452" s="13"/>
      <c r="D452" s="13"/>
      <c r="E452" s="13"/>
      <c r="F452" s="13"/>
      <c r="H452" s="3"/>
      <c r="I452" s="3"/>
      <c r="J452" s="3"/>
      <c r="K452" s="3"/>
      <c r="L452" s="3"/>
      <c r="M452" s="3"/>
      <c r="N452" s="3"/>
      <c r="O452" s="3"/>
      <c r="P452" s="3"/>
    </row>
    <row r="453" spans="1:16" x14ac:dyDescent="0.25">
      <c r="A453" s="12">
        <v>449</v>
      </c>
      <c r="B453" s="13"/>
      <c r="C453" s="13"/>
      <c r="D453" s="13"/>
      <c r="E453" s="13"/>
      <c r="F453" s="13"/>
      <c r="H453" s="3"/>
      <c r="I453" s="3"/>
      <c r="J453" s="3"/>
      <c r="K453" s="3"/>
      <c r="L453" s="3"/>
      <c r="M453" s="3"/>
      <c r="N453" s="3"/>
      <c r="O453" s="3"/>
      <c r="P453" s="3"/>
    </row>
    <row r="454" spans="1:16" x14ac:dyDescent="0.25">
      <c r="A454" s="12">
        <v>450</v>
      </c>
      <c r="B454" s="13"/>
      <c r="C454" s="13"/>
      <c r="D454" s="13"/>
      <c r="E454" s="13"/>
      <c r="F454" s="13"/>
      <c r="H454" s="3"/>
      <c r="I454" s="3"/>
      <c r="J454" s="3"/>
      <c r="K454" s="3"/>
      <c r="L454" s="3"/>
      <c r="M454" s="3"/>
      <c r="N454" s="3"/>
      <c r="O454" s="3"/>
      <c r="P454" s="3"/>
    </row>
    <row r="455" spans="1:16" x14ac:dyDescent="0.25">
      <c r="A455" s="12">
        <v>451</v>
      </c>
      <c r="B455" s="13"/>
      <c r="C455" s="13"/>
      <c r="D455" s="13"/>
      <c r="E455" s="13"/>
      <c r="F455" s="13"/>
      <c r="H455" s="3"/>
      <c r="I455" s="3"/>
      <c r="J455" s="3"/>
      <c r="K455" s="3"/>
      <c r="L455" s="3"/>
      <c r="M455" s="3"/>
      <c r="N455" s="3"/>
      <c r="O455" s="3"/>
      <c r="P455" s="3"/>
    </row>
    <row r="456" spans="1:16" x14ac:dyDescent="0.25">
      <c r="A456" s="12">
        <v>452</v>
      </c>
      <c r="B456" s="13"/>
      <c r="C456" s="13"/>
      <c r="D456" s="13"/>
      <c r="E456" s="13"/>
      <c r="F456" s="13"/>
      <c r="H456" s="3"/>
      <c r="I456" s="3"/>
      <c r="J456" s="3"/>
      <c r="K456" s="3"/>
      <c r="L456" s="3"/>
      <c r="M456" s="3"/>
      <c r="N456" s="3"/>
      <c r="O456" s="3"/>
      <c r="P456" s="3"/>
    </row>
    <row r="457" spans="1:16" x14ac:dyDescent="0.25">
      <c r="A457" s="12">
        <v>453</v>
      </c>
      <c r="B457" s="13"/>
      <c r="C457" s="13"/>
      <c r="D457" s="13"/>
      <c r="E457" s="13"/>
      <c r="F457" s="13"/>
      <c r="H457" s="3"/>
      <c r="I457" s="3"/>
      <c r="J457" s="3"/>
      <c r="K457" s="3"/>
      <c r="L457" s="3"/>
      <c r="M457" s="3"/>
      <c r="N457" s="3"/>
      <c r="O457" s="3"/>
      <c r="P457" s="3"/>
    </row>
    <row r="458" spans="1:16" x14ac:dyDescent="0.25">
      <c r="A458" s="12">
        <v>454</v>
      </c>
      <c r="B458" s="13"/>
      <c r="C458" s="13"/>
      <c r="D458" s="13"/>
      <c r="E458" s="13"/>
      <c r="F458" s="13"/>
      <c r="H458" s="3"/>
      <c r="I458" s="3"/>
      <c r="J458" s="3"/>
      <c r="K458" s="3"/>
      <c r="L458" s="3"/>
      <c r="M458" s="3"/>
      <c r="N458" s="3"/>
      <c r="O458" s="3"/>
      <c r="P458" s="3"/>
    </row>
    <row r="459" spans="1:16" x14ac:dyDescent="0.25">
      <c r="A459" s="12">
        <v>455</v>
      </c>
      <c r="B459" s="13"/>
      <c r="C459" s="13"/>
      <c r="D459" s="13"/>
      <c r="E459" s="13"/>
      <c r="F459" s="13"/>
      <c r="H459" s="3"/>
      <c r="I459" s="3"/>
      <c r="J459" s="3"/>
      <c r="K459" s="3"/>
      <c r="L459" s="3"/>
      <c r="M459" s="3"/>
      <c r="N459" s="3"/>
      <c r="O459" s="3"/>
      <c r="P459" s="3"/>
    </row>
    <row r="460" spans="1:16" x14ac:dyDescent="0.25">
      <c r="A460" s="12">
        <v>456</v>
      </c>
      <c r="B460" s="13"/>
      <c r="C460" s="13"/>
      <c r="D460" s="13"/>
      <c r="E460" s="13"/>
      <c r="F460" s="13"/>
      <c r="H460" s="3"/>
      <c r="I460" s="3"/>
      <c r="J460" s="3"/>
      <c r="K460" s="3"/>
      <c r="L460" s="3"/>
      <c r="M460" s="3"/>
      <c r="N460" s="3"/>
      <c r="O460" s="3"/>
      <c r="P460" s="3"/>
    </row>
    <row r="461" spans="1:16" x14ac:dyDescent="0.25">
      <c r="A461" s="12">
        <v>457</v>
      </c>
      <c r="B461" s="13"/>
      <c r="C461" s="13"/>
      <c r="D461" s="13"/>
      <c r="E461" s="13"/>
      <c r="F461" s="13"/>
      <c r="H461" s="3"/>
      <c r="I461" s="3"/>
      <c r="J461" s="3"/>
      <c r="K461" s="3"/>
      <c r="L461" s="3"/>
      <c r="M461" s="3"/>
      <c r="N461" s="3"/>
      <c r="O461" s="3"/>
      <c r="P461" s="3"/>
    </row>
    <row r="462" spans="1:16" x14ac:dyDescent="0.25">
      <c r="A462" s="12">
        <v>458</v>
      </c>
      <c r="B462" s="13"/>
      <c r="C462" s="13"/>
      <c r="D462" s="13"/>
      <c r="E462" s="13"/>
      <c r="F462" s="13"/>
      <c r="H462" s="3"/>
      <c r="I462" s="3"/>
      <c r="J462" s="3"/>
      <c r="K462" s="3"/>
      <c r="L462" s="3"/>
      <c r="M462" s="3"/>
      <c r="N462" s="3"/>
      <c r="O462" s="3"/>
      <c r="P462" s="3"/>
    </row>
    <row r="463" spans="1:16" x14ac:dyDescent="0.25">
      <c r="A463" s="12">
        <v>459</v>
      </c>
      <c r="B463" s="13"/>
      <c r="C463" s="13"/>
      <c r="D463" s="13"/>
      <c r="E463" s="13"/>
      <c r="F463" s="13"/>
      <c r="H463" s="3"/>
      <c r="I463" s="3"/>
      <c r="J463" s="3"/>
      <c r="K463" s="3"/>
      <c r="L463" s="3"/>
      <c r="M463" s="3"/>
      <c r="N463" s="3"/>
      <c r="O463" s="3"/>
      <c r="P463" s="3"/>
    </row>
    <row r="464" spans="1:16" x14ac:dyDescent="0.25">
      <c r="A464" s="12">
        <v>460</v>
      </c>
      <c r="B464" s="13"/>
      <c r="C464" s="13"/>
      <c r="D464" s="13"/>
      <c r="E464" s="13"/>
      <c r="F464" s="13"/>
      <c r="H464" s="3"/>
      <c r="I464" s="3"/>
      <c r="J464" s="3"/>
      <c r="K464" s="3"/>
      <c r="L464" s="3"/>
      <c r="M464" s="3"/>
      <c r="N464" s="3"/>
      <c r="O464" s="3"/>
      <c r="P464" s="3"/>
    </row>
    <row r="465" spans="1:16" x14ac:dyDescent="0.25">
      <c r="A465" s="12">
        <v>461</v>
      </c>
      <c r="B465" s="13"/>
      <c r="C465" s="13"/>
      <c r="D465" s="13"/>
      <c r="E465" s="13"/>
      <c r="F465" s="13"/>
      <c r="H465" s="3"/>
      <c r="I465" s="3"/>
      <c r="J465" s="3"/>
      <c r="K465" s="3"/>
      <c r="L465" s="3"/>
      <c r="M465" s="3"/>
      <c r="N465" s="3"/>
      <c r="O465" s="3"/>
      <c r="P465" s="3"/>
    </row>
    <row r="466" spans="1:16" x14ac:dyDescent="0.25">
      <c r="A466" s="12">
        <v>462</v>
      </c>
      <c r="B466" s="13"/>
      <c r="C466" s="13"/>
      <c r="D466" s="13"/>
      <c r="E466" s="13"/>
      <c r="F466" s="13"/>
      <c r="H466" s="3"/>
      <c r="I466" s="3"/>
      <c r="J466" s="3"/>
      <c r="K466" s="3"/>
      <c r="L466" s="3"/>
      <c r="M466" s="3"/>
      <c r="N466" s="3"/>
      <c r="O466" s="3"/>
      <c r="P466" s="3"/>
    </row>
    <row r="467" spans="1:16" x14ac:dyDescent="0.25">
      <c r="A467" s="12">
        <v>463</v>
      </c>
      <c r="B467" s="13"/>
      <c r="C467" s="13"/>
      <c r="D467" s="13"/>
      <c r="E467" s="13"/>
      <c r="F467" s="13"/>
      <c r="H467" s="3"/>
      <c r="I467" s="3"/>
      <c r="J467" s="3"/>
      <c r="K467" s="3"/>
      <c r="L467" s="3"/>
      <c r="M467" s="3"/>
      <c r="N467" s="3"/>
      <c r="O467" s="3"/>
      <c r="P467" s="3"/>
    </row>
    <row r="468" spans="1:16" x14ac:dyDescent="0.25">
      <c r="A468" s="12">
        <v>464</v>
      </c>
      <c r="B468" s="13"/>
      <c r="C468" s="13"/>
      <c r="D468" s="13"/>
      <c r="E468" s="13"/>
      <c r="F468" s="13"/>
      <c r="H468" s="3"/>
      <c r="I468" s="3"/>
      <c r="J468" s="3"/>
      <c r="K468" s="3"/>
      <c r="L468" s="3"/>
      <c r="M468" s="3"/>
      <c r="N468" s="3"/>
      <c r="O468" s="3"/>
      <c r="P468" s="3"/>
    </row>
    <row r="469" spans="1:16" x14ac:dyDescent="0.25">
      <c r="A469" s="12">
        <v>465</v>
      </c>
      <c r="B469" s="13"/>
      <c r="C469" s="13"/>
      <c r="D469" s="13"/>
      <c r="E469" s="13"/>
      <c r="F469" s="13"/>
      <c r="H469" s="3"/>
      <c r="I469" s="3"/>
      <c r="J469" s="3"/>
      <c r="K469" s="3"/>
      <c r="L469" s="3"/>
      <c r="M469" s="3"/>
      <c r="N469" s="3"/>
      <c r="O469" s="3"/>
      <c r="P469" s="3"/>
    </row>
    <row r="470" spans="1:16" x14ac:dyDescent="0.25">
      <c r="A470" s="12">
        <v>466</v>
      </c>
      <c r="B470" s="13"/>
      <c r="C470" s="13"/>
      <c r="D470" s="13"/>
      <c r="E470" s="13"/>
      <c r="F470" s="13"/>
      <c r="H470" s="3"/>
      <c r="I470" s="3"/>
      <c r="J470" s="3"/>
      <c r="K470" s="3"/>
      <c r="L470" s="3"/>
      <c r="M470" s="3"/>
      <c r="N470" s="3"/>
      <c r="O470" s="3"/>
      <c r="P470" s="3"/>
    </row>
    <row r="471" spans="1:16" x14ac:dyDescent="0.25">
      <c r="A471" s="12">
        <v>467</v>
      </c>
      <c r="B471" s="13"/>
      <c r="C471" s="13"/>
      <c r="D471" s="13"/>
      <c r="E471" s="13"/>
      <c r="F471" s="13"/>
      <c r="H471" s="3"/>
      <c r="I471" s="3"/>
      <c r="J471" s="3"/>
      <c r="K471" s="3"/>
      <c r="L471" s="3"/>
      <c r="M471" s="3"/>
      <c r="N471" s="3"/>
      <c r="O471" s="3"/>
      <c r="P471" s="3"/>
    </row>
    <row r="472" spans="1:16" x14ac:dyDescent="0.25">
      <c r="A472" s="12">
        <v>468</v>
      </c>
      <c r="B472" s="13"/>
      <c r="C472" s="13"/>
      <c r="D472" s="13"/>
      <c r="E472" s="13"/>
      <c r="F472" s="13"/>
      <c r="H472" s="3"/>
      <c r="I472" s="3"/>
      <c r="J472" s="3"/>
      <c r="K472" s="3"/>
      <c r="L472" s="3"/>
      <c r="M472" s="3"/>
      <c r="N472" s="3"/>
      <c r="O472" s="3"/>
      <c r="P472" s="3"/>
    </row>
    <row r="473" spans="1:16" x14ac:dyDescent="0.25">
      <c r="A473" s="12">
        <v>469</v>
      </c>
      <c r="B473" s="13"/>
      <c r="C473" s="13"/>
      <c r="D473" s="13"/>
      <c r="E473" s="13"/>
      <c r="F473" s="13"/>
      <c r="H473" s="3"/>
      <c r="I473" s="3"/>
      <c r="J473" s="3"/>
      <c r="K473" s="3"/>
      <c r="L473" s="3"/>
      <c r="M473" s="3"/>
      <c r="N473" s="3"/>
      <c r="O473" s="3"/>
      <c r="P473" s="3"/>
    </row>
    <row r="474" spans="1:16" x14ac:dyDescent="0.25">
      <c r="A474" s="12">
        <v>470</v>
      </c>
      <c r="B474" s="13"/>
      <c r="C474" s="13"/>
      <c r="D474" s="13"/>
      <c r="E474" s="13"/>
      <c r="F474" s="13"/>
      <c r="H474" s="3"/>
      <c r="I474" s="3"/>
      <c r="J474" s="3"/>
      <c r="K474" s="3"/>
      <c r="L474" s="3"/>
      <c r="M474" s="3"/>
      <c r="N474" s="3"/>
      <c r="O474" s="3"/>
      <c r="P474" s="3"/>
    </row>
    <row r="475" spans="1:16" x14ac:dyDescent="0.25">
      <c r="A475" s="12">
        <v>471</v>
      </c>
      <c r="B475" s="13"/>
      <c r="C475" s="13"/>
      <c r="D475" s="13"/>
      <c r="E475" s="13"/>
      <c r="F475" s="13"/>
      <c r="H475" s="3"/>
      <c r="I475" s="3"/>
      <c r="J475" s="3"/>
      <c r="K475" s="3"/>
      <c r="L475" s="3"/>
      <c r="M475" s="3"/>
      <c r="N475" s="3"/>
      <c r="O475" s="3"/>
      <c r="P475" s="3"/>
    </row>
    <row r="476" spans="1:16" x14ac:dyDescent="0.25">
      <c r="A476" s="12">
        <v>472</v>
      </c>
      <c r="B476" s="13"/>
      <c r="C476" s="13"/>
      <c r="D476" s="13"/>
      <c r="E476" s="13"/>
      <c r="F476" s="13"/>
      <c r="H476" s="3"/>
      <c r="I476" s="3"/>
      <c r="J476" s="3"/>
      <c r="K476" s="3"/>
      <c r="L476" s="3"/>
      <c r="M476" s="3"/>
      <c r="N476" s="3"/>
      <c r="O476" s="3"/>
      <c r="P476" s="3"/>
    </row>
    <row r="477" spans="1:16" x14ac:dyDescent="0.25">
      <c r="A477" s="12">
        <v>473</v>
      </c>
      <c r="B477" s="13"/>
      <c r="C477" s="13"/>
      <c r="D477" s="13"/>
      <c r="E477" s="13"/>
      <c r="F477" s="13"/>
      <c r="H477" s="3"/>
      <c r="I477" s="3"/>
      <c r="J477" s="3"/>
      <c r="K477" s="3"/>
      <c r="L477" s="3"/>
      <c r="M477" s="3"/>
      <c r="N477" s="3"/>
      <c r="O477" s="3"/>
      <c r="P477" s="3"/>
    </row>
    <row r="478" spans="1:16" x14ac:dyDescent="0.25">
      <c r="A478" s="12">
        <v>474</v>
      </c>
      <c r="B478" s="13"/>
      <c r="C478" s="13"/>
      <c r="D478" s="13"/>
      <c r="E478" s="13"/>
      <c r="F478" s="13"/>
      <c r="H478" s="3"/>
      <c r="I478" s="3"/>
      <c r="J478" s="3"/>
      <c r="K478" s="3"/>
      <c r="L478" s="3"/>
      <c r="M478" s="3"/>
      <c r="N478" s="3"/>
      <c r="O478" s="3"/>
      <c r="P478" s="3"/>
    </row>
    <row r="479" spans="1:16" x14ac:dyDescent="0.25">
      <c r="A479" s="12">
        <v>475</v>
      </c>
      <c r="B479" s="13"/>
      <c r="C479" s="13"/>
      <c r="D479" s="13"/>
      <c r="E479" s="13"/>
      <c r="F479" s="13"/>
      <c r="H479" s="3"/>
      <c r="I479" s="3"/>
      <c r="J479" s="3"/>
      <c r="K479" s="3"/>
      <c r="L479" s="3"/>
      <c r="M479" s="3"/>
      <c r="N479" s="3"/>
      <c r="O479" s="3"/>
      <c r="P479" s="3"/>
    </row>
    <row r="480" spans="1:16" x14ac:dyDescent="0.25">
      <c r="A480" s="12">
        <v>476</v>
      </c>
      <c r="B480" s="13"/>
      <c r="C480" s="13"/>
      <c r="D480" s="13"/>
      <c r="E480" s="13"/>
      <c r="F480" s="13"/>
      <c r="H480" s="3"/>
      <c r="I480" s="3"/>
      <c r="J480" s="3"/>
      <c r="K480" s="3"/>
      <c r="L480" s="3"/>
      <c r="M480" s="3"/>
      <c r="N480" s="3"/>
      <c r="O480" s="3"/>
      <c r="P480" s="3"/>
    </row>
    <row r="481" spans="1:16" x14ac:dyDescent="0.25">
      <c r="A481" s="12">
        <v>477</v>
      </c>
      <c r="B481" s="13"/>
      <c r="C481" s="13"/>
      <c r="D481" s="13"/>
      <c r="E481" s="13"/>
      <c r="F481" s="13"/>
      <c r="H481" s="3"/>
      <c r="I481" s="3"/>
      <c r="J481" s="3"/>
      <c r="K481" s="3"/>
      <c r="L481" s="3"/>
      <c r="M481" s="3"/>
      <c r="N481" s="3"/>
      <c r="O481" s="3"/>
      <c r="P481" s="3"/>
    </row>
    <row r="482" spans="1:16" x14ac:dyDescent="0.25">
      <c r="A482" s="12">
        <v>478</v>
      </c>
      <c r="B482" s="13"/>
      <c r="C482" s="13"/>
      <c r="D482" s="13"/>
      <c r="E482" s="13"/>
      <c r="F482" s="13"/>
      <c r="H482" s="3"/>
      <c r="I482" s="3"/>
      <c r="J482" s="3"/>
      <c r="K482" s="3"/>
      <c r="L482" s="3"/>
      <c r="M482" s="3"/>
      <c r="N482" s="3"/>
      <c r="O482" s="3"/>
      <c r="P482" s="3"/>
    </row>
    <row r="483" spans="1:16" x14ac:dyDescent="0.25">
      <c r="A483" s="12">
        <v>479</v>
      </c>
      <c r="B483" s="13"/>
      <c r="C483" s="13"/>
      <c r="D483" s="13"/>
      <c r="E483" s="13"/>
      <c r="F483" s="13"/>
      <c r="H483" s="3"/>
      <c r="I483" s="3"/>
      <c r="J483" s="3"/>
      <c r="K483" s="3"/>
      <c r="L483" s="3"/>
      <c r="M483" s="3"/>
      <c r="N483" s="3"/>
      <c r="O483" s="3"/>
      <c r="P483" s="3"/>
    </row>
    <row r="484" spans="1:16" x14ac:dyDescent="0.25">
      <c r="A484" s="12">
        <v>480</v>
      </c>
      <c r="B484" s="13"/>
      <c r="C484" s="13"/>
      <c r="D484" s="13"/>
      <c r="E484" s="13"/>
      <c r="F484" s="13"/>
      <c r="H484" s="3"/>
      <c r="I484" s="3"/>
      <c r="J484" s="3"/>
      <c r="K484" s="3"/>
      <c r="L484" s="3"/>
      <c r="M484" s="3"/>
      <c r="N484" s="3"/>
      <c r="O484" s="3"/>
      <c r="P484" s="3"/>
    </row>
    <row r="485" spans="1:16" x14ac:dyDescent="0.25">
      <c r="A485" s="12">
        <v>481</v>
      </c>
      <c r="B485" s="13"/>
      <c r="C485" s="13"/>
      <c r="D485" s="13"/>
      <c r="E485" s="13"/>
      <c r="F485" s="13"/>
      <c r="H485" s="3"/>
      <c r="I485" s="3"/>
      <c r="J485" s="3"/>
      <c r="K485" s="3"/>
      <c r="L485" s="3"/>
      <c r="M485" s="3"/>
      <c r="N485" s="3"/>
      <c r="O485" s="3"/>
      <c r="P485" s="3"/>
    </row>
    <row r="486" spans="1:16" x14ac:dyDescent="0.25">
      <c r="A486" s="12">
        <v>482</v>
      </c>
      <c r="B486" s="13"/>
      <c r="C486" s="13"/>
      <c r="D486" s="13"/>
      <c r="E486" s="13"/>
      <c r="F486" s="13"/>
      <c r="H486" s="3"/>
      <c r="I486" s="3"/>
      <c r="J486" s="3"/>
      <c r="K486" s="3"/>
      <c r="L486" s="3"/>
      <c r="M486" s="3"/>
      <c r="N486" s="3"/>
      <c r="O486" s="3"/>
      <c r="P486" s="3"/>
    </row>
    <row r="487" spans="1:16" x14ac:dyDescent="0.25">
      <c r="A487" s="12">
        <v>483</v>
      </c>
      <c r="B487" s="13"/>
      <c r="C487" s="13"/>
      <c r="D487" s="13"/>
      <c r="E487" s="13"/>
      <c r="F487" s="13"/>
      <c r="H487" s="3"/>
      <c r="I487" s="3"/>
      <c r="J487" s="3"/>
      <c r="K487" s="3"/>
      <c r="L487" s="3"/>
      <c r="M487" s="3"/>
      <c r="N487" s="3"/>
      <c r="O487" s="3"/>
      <c r="P487" s="3"/>
    </row>
    <row r="488" spans="1:16" x14ac:dyDescent="0.25">
      <c r="A488" s="12">
        <v>484</v>
      </c>
      <c r="B488" s="13"/>
      <c r="C488" s="13"/>
      <c r="D488" s="13"/>
      <c r="E488" s="13"/>
      <c r="F488" s="13"/>
      <c r="H488" s="3"/>
      <c r="I488" s="3"/>
      <c r="J488" s="3"/>
      <c r="K488" s="3"/>
      <c r="L488" s="3"/>
      <c r="M488" s="3"/>
      <c r="N488" s="3"/>
      <c r="O488" s="3"/>
      <c r="P488" s="3"/>
    </row>
    <row r="489" spans="1:16" x14ac:dyDescent="0.25">
      <c r="A489" s="12">
        <v>485</v>
      </c>
      <c r="B489" s="13"/>
      <c r="C489" s="13"/>
      <c r="D489" s="13"/>
      <c r="E489" s="13"/>
      <c r="F489" s="13"/>
      <c r="H489" s="3"/>
      <c r="I489" s="3"/>
      <c r="J489" s="3"/>
      <c r="K489" s="3"/>
      <c r="L489" s="3"/>
      <c r="M489" s="3"/>
      <c r="N489" s="3"/>
      <c r="O489" s="3"/>
      <c r="P489" s="3"/>
    </row>
    <row r="490" spans="1:16" x14ac:dyDescent="0.25">
      <c r="A490" s="12">
        <v>486</v>
      </c>
      <c r="B490" s="13"/>
      <c r="C490" s="13"/>
      <c r="D490" s="13"/>
      <c r="E490" s="13"/>
      <c r="F490" s="13"/>
      <c r="H490" s="3"/>
      <c r="I490" s="3"/>
      <c r="J490" s="3"/>
      <c r="K490" s="3"/>
      <c r="L490" s="3"/>
      <c r="M490" s="3"/>
      <c r="N490" s="3"/>
      <c r="O490" s="3"/>
      <c r="P490" s="3"/>
    </row>
    <row r="491" spans="1:16" x14ac:dyDescent="0.25">
      <c r="A491" s="12">
        <v>487</v>
      </c>
      <c r="B491" s="13"/>
      <c r="C491" s="13"/>
      <c r="D491" s="13"/>
      <c r="E491" s="13"/>
      <c r="F491" s="13"/>
      <c r="H491" s="3"/>
      <c r="I491" s="3"/>
      <c r="J491" s="3"/>
      <c r="K491" s="3"/>
      <c r="L491" s="3"/>
      <c r="M491" s="3"/>
      <c r="N491" s="3"/>
      <c r="O491" s="3"/>
      <c r="P491" s="3"/>
    </row>
    <row r="492" spans="1:16" x14ac:dyDescent="0.25">
      <c r="A492" s="12">
        <v>488</v>
      </c>
      <c r="B492" s="13"/>
      <c r="C492" s="13"/>
      <c r="D492" s="13"/>
      <c r="E492" s="13"/>
      <c r="F492" s="13"/>
      <c r="H492" s="3"/>
      <c r="I492" s="3"/>
      <c r="J492" s="3"/>
      <c r="K492" s="3"/>
      <c r="L492" s="3"/>
      <c r="M492" s="3"/>
      <c r="N492" s="3"/>
      <c r="O492" s="3"/>
      <c r="P492" s="3"/>
    </row>
    <row r="493" spans="1:16" x14ac:dyDescent="0.25">
      <c r="A493" s="12">
        <v>489</v>
      </c>
      <c r="B493" s="13"/>
      <c r="C493" s="13"/>
      <c r="D493" s="13"/>
      <c r="E493" s="13"/>
      <c r="F493" s="13"/>
      <c r="H493" s="3"/>
      <c r="I493" s="3"/>
      <c r="J493" s="3"/>
      <c r="K493" s="3"/>
      <c r="L493" s="3"/>
      <c r="M493" s="3"/>
      <c r="N493" s="3"/>
      <c r="O493" s="3"/>
      <c r="P493" s="3"/>
    </row>
    <row r="494" spans="1:16" x14ac:dyDescent="0.25">
      <c r="A494" s="12">
        <v>490</v>
      </c>
      <c r="B494" s="13"/>
      <c r="C494" s="13"/>
      <c r="D494" s="13"/>
      <c r="E494" s="13"/>
      <c r="F494" s="13"/>
      <c r="H494" s="3"/>
      <c r="I494" s="3"/>
      <c r="J494" s="3"/>
      <c r="K494" s="3"/>
      <c r="L494" s="3"/>
      <c r="M494" s="3"/>
      <c r="N494" s="3"/>
      <c r="O494" s="3"/>
      <c r="P494" s="3"/>
    </row>
    <row r="495" spans="1:16" x14ac:dyDescent="0.25">
      <c r="A495" s="12">
        <v>491</v>
      </c>
      <c r="B495" s="13"/>
      <c r="C495" s="13"/>
      <c r="D495" s="13"/>
      <c r="E495" s="13"/>
      <c r="F495" s="13"/>
      <c r="H495" s="3"/>
      <c r="I495" s="3"/>
      <c r="J495" s="3"/>
      <c r="K495" s="3"/>
      <c r="L495" s="3"/>
      <c r="M495" s="3"/>
      <c r="N495" s="3"/>
      <c r="O495" s="3"/>
      <c r="P495" s="3"/>
    </row>
    <row r="496" spans="1:16" x14ac:dyDescent="0.25">
      <c r="A496" s="12">
        <v>492</v>
      </c>
      <c r="B496" s="13"/>
      <c r="C496" s="13"/>
      <c r="D496" s="13"/>
      <c r="E496" s="13"/>
      <c r="F496" s="13"/>
      <c r="H496" s="3"/>
      <c r="I496" s="3"/>
      <c r="J496" s="3"/>
      <c r="K496" s="3"/>
      <c r="L496" s="3"/>
      <c r="M496" s="3"/>
      <c r="N496" s="3"/>
      <c r="O496" s="3"/>
      <c r="P496" s="3"/>
    </row>
    <row r="497" spans="1:16" x14ac:dyDescent="0.25">
      <c r="A497" s="12">
        <v>493</v>
      </c>
      <c r="B497" s="13"/>
      <c r="C497" s="13"/>
      <c r="D497" s="13"/>
      <c r="E497" s="13"/>
      <c r="F497" s="13"/>
      <c r="H497" s="3"/>
      <c r="I497" s="3"/>
      <c r="J497" s="3"/>
      <c r="K497" s="3"/>
      <c r="L497" s="3"/>
      <c r="M497" s="3"/>
      <c r="N497" s="3"/>
      <c r="O497" s="3"/>
      <c r="P497" s="3"/>
    </row>
    <row r="498" spans="1:16" x14ac:dyDescent="0.25">
      <c r="A498" s="12">
        <v>494</v>
      </c>
      <c r="B498" s="13"/>
      <c r="C498" s="13"/>
      <c r="D498" s="13"/>
      <c r="E498" s="13"/>
      <c r="F498" s="13"/>
      <c r="H498" s="3"/>
      <c r="I498" s="3"/>
      <c r="J498" s="3"/>
      <c r="K498" s="3"/>
      <c r="L498" s="3"/>
      <c r="M498" s="3"/>
      <c r="N498" s="3"/>
      <c r="O498" s="3"/>
      <c r="P498" s="3"/>
    </row>
    <row r="499" spans="1:16" x14ac:dyDescent="0.25">
      <c r="A499" s="12">
        <v>495</v>
      </c>
      <c r="B499" s="13"/>
      <c r="C499" s="13"/>
      <c r="D499" s="13"/>
      <c r="E499" s="13"/>
      <c r="F499" s="13"/>
      <c r="H499" s="3"/>
      <c r="I499" s="3"/>
      <c r="J499" s="3"/>
      <c r="K499" s="3"/>
      <c r="L499" s="3"/>
      <c r="M499" s="3"/>
      <c r="N499" s="3"/>
      <c r="O499" s="3"/>
      <c r="P499" s="3"/>
    </row>
    <row r="500" spans="1:16" x14ac:dyDescent="0.25">
      <c r="A500" s="12">
        <v>496</v>
      </c>
      <c r="B500" s="13"/>
      <c r="C500" s="13"/>
      <c r="D500" s="13"/>
      <c r="E500" s="13"/>
      <c r="F500" s="13"/>
      <c r="H500" s="3"/>
      <c r="I500" s="3"/>
      <c r="J500" s="3"/>
      <c r="K500" s="3"/>
      <c r="L500" s="3"/>
      <c r="M500" s="3"/>
      <c r="N500" s="3"/>
      <c r="O500" s="3"/>
      <c r="P500" s="3"/>
    </row>
    <row r="501" spans="1:16" x14ac:dyDescent="0.25">
      <c r="A501" s="12">
        <v>497</v>
      </c>
      <c r="B501" s="13"/>
      <c r="C501" s="13"/>
      <c r="D501" s="13"/>
      <c r="E501" s="13"/>
      <c r="F501" s="13"/>
      <c r="H501" s="3"/>
      <c r="I501" s="3"/>
      <c r="J501" s="3"/>
      <c r="K501" s="3"/>
      <c r="L501" s="3"/>
      <c r="M501" s="3"/>
      <c r="N501" s="3"/>
      <c r="O501" s="3"/>
      <c r="P501" s="3"/>
    </row>
    <row r="502" spans="1:16" x14ac:dyDescent="0.25">
      <c r="A502" s="12">
        <v>498</v>
      </c>
      <c r="B502" s="13"/>
      <c r="C502" s="13"/>
      <c r="D502" s="13"/>
      <c r="E502" s="13"/>
      <c r="F502" s="13"/>
      <c r="H502" s="3"/>
      <c r="I502" s="3"/>
      <c r="J502" s="3"/>
      <c r="K502" s="3"/>
      <c r="L502" s="3"/>
      <c r="M502" s="3"/>
      <c r="N502" s="3"/>
      <c r="O502" s="3"/>
      <c r="P502" s="3"/>
    </row>
    <row r="503" spans="1:16" x14ac:dyDescent="0.25">
      <c r="A503" s="12">
        <v>499</v>
      </c>
      <c r="B503" s="13"/>
      <c r="C503" s="13"/>
      <c r="D503" s="13"/>
      <c r="E503" s="13"/>
      <c r="F503" s="13"/>
      <c r="H503" s="3"/>
      <c r="I503" s="3"/>
      <c r="J503" s="3"/>
      <c r="K503" s="3"/>
      <c r="L503" s="3"/>
      <c r="M503" s="3"/>
      <c r="N503" s="3"/>
      <c r="O503" s="3"/>
      <c r="P503" s="3"/>
    </row>
    <row r="504" spans="1:16" x14ac:dyDescent="0.25">
      <c r="A504" s="12">
        <v>500</v>
      </c>
      <c r="B504" s="13"/>
      <c r="C504" s="13"/>
      <c r="D504" s="13"/>
      <c r="E504" s="13"/>
      <c r="F504" s="13"/>
      <c r="H504" s="3"/>
      <c r="I504" s="3"/>
      <c r="J504" s="3"/>
      <c r="K504" s="3"/>
      <c r="L504" s="3"/>
      <c r="M504" s="3"/>
      <c r="N504" s="3"/>
      <c r="O504" s="3"/>
      <c r="P504" s="3"/>
    </row>
    <row r="505" spans="1:16" x14ac:dyDescent="0.25">
      <c r="A505" s="12">
        <v>501</v>
      </c>
      <c r="B505" s="13"/>
      <c r="C505" s="13"/>
      <c r="D505" s="13"/>
      <c r="E505" s="13"/>
      <c r="F505" s="13"/>
      <c r="H505" s="3"/>
      <c r="I505" s="3"/>
      <c r="J505" s="3"/>
      <c r="K505" s="3"/>
      <c r="L505" s="3"/>
      <c r="M505" s="3"/>
      <c r="N505" s="3"/>
      <c r="O505" s="3"/>
      <c r="P505" s="3"/>
    </row>
    <row r="506" spans="1:16" x14ac:dyDescent="0.25">
      <c r="A506" s="12">
        <v>502</v>
      </c>
      <c r="B506" s="13"/>
      <c r="C506" s="13"/>
      <c r="D506" s="13"/>
      <c r="E506" s="13"/>
      <c r="F506" s="13"/>
      <c r="H506" s="3"/>
      <c r="I506" s="3"/>
      <c r="J506" s="3"/>
      <c r="K506" s="3"/>
      <c r="L506" s="3"/>
      <c r="M506" s="3"/>
      <c r="N506" s="3"/>
      <c r="O506" s="3"/>
      <c r="P506" s="3"/>
    </row>
    <row r="507" spans="1:16" x14ac:dyDescent="0.25">
      <c r="A507" s="12">
        <v>503</v>
      </c>
      <c r="B507" s="13"/>
      <c r="C507" s="13"/>
      <c r="D507" s="13"/>
      <c r="E507" s="13"/>
      <c r="F507" s="13"/>
      <c r="H507" s="3"/>
      <c r="I507" s="3"/>
      <c r="J507" s="3"/>
      <c r="K507" s="3"/>
      <c r="L507" s="3"/>
      <c r="M507" s="3"/>
      <c r="N507" s="3"/>
      <c r="O507" s="3"/>
      <c r="P507" s="3"/>
    </row>
    <row r="508" spans="1:16" x14ac:dyDescent="0.25">
      <c r="A508" s="12">
        <v>504</v>
      </c>
      <c r="B508" s="13"/>
      <c r="C508" s="13"/>
      <c r="D508" s="13"/>
      <c r="E508" s="13"/>
      <c r="F508" s="13"/>
      <c r="H508" s="3"/>
      <c r="I508" s="3"/>
      <c r="J508" s="3"/>
      <c r="K508" s="3"/>
      <c r="L508" s="3"/>
      <c r="M508" s="3"/>
      <c r="N508" s="3"/>
      <c r="O508" s="3"/>
      <c r="P508" s="3"/>
    </row>
    <row r="509" spans="1:16" x14ac:dyDescent="0.25">
      <c r="A509" s="12">
        <v>505</v>
      </c>
      <c r="B509" s="13"/>
      <c r="C509" s="13"/>
      <c r="D509" s="13"/>
      <c r="E509" s="13"/>
      <c r="F509" s="13"/>
      <c r="H509" s="3"/>
      <c r="I509" s="3"/>
      <c r="J509" s="3"/>
      <c r="K509" s="3"/>
      <c r="L509" s="3"/>
      <c r="M509" s="3"/>
      <c r="N509" s="3"/>
      <c r="O509" s="3"/>
      <c r="P509" s="3"/>
    </row>
    <row r="510" spans="1:16" x14ac:dyDescent="0.25">
      <c r="A510" s="12">
        <v>506</v>
      </c>
      <c r="B510" s="13"/>
      <c r="C510" s="13"/>
      <c r="D510" s="13"/>
      <c r="E510" s="13"/>
      <c r="F510" s="13"/>
      <c r="H510" s="3"/>
      <c r="I510" s="3"/>
      <c r="J510" s="3"/>
      <c r="K510" s="3"/>
      <c r="L510" s="3"/>
      <c r="M510" s="3"/>
      <c r="N510" s="3"/>
      <c r="O510" s="3"/>
      <c r="P510" s="3"/>
    </row>
    <row r="511" spans="1:16" x14ac:dyDescent="0.25">
      <c r="A511" s="12">
        <v>507</v>
      </c>
      <c r="B511" s="13"/>
      <c r="C511" s="13"/>
      <c r="D511" s="13"/>
      <c r="E511" s="13"/>
      <c r="F511" s="13"/>
      <c r="H511" s="3"/>
      <c r="I511" s="3"/>
      <c r="J511" s="3"/>
      <c r="K511" s="3"/>
      <c r="L511" s="3"/>
      <c r="M511" s="3"/>
      <c r="N511" s="3"/>
      <c r="O511" s="3"/>
      <c r="P511" s="3"/>
    </row>
    <row r="512" spans="1:16" x14ac:dyDescent="0.25">
      <c r="A512" s="12">
        <v>508</v>
      </c>
      <c r="B512" s="13"/>
      <c r="C512" s="13"/>
      <c r="D512" s="13"/>
      <c r="E512" s="13"/>
      <c r="F512" s="13"/>
      <c r="H512" s="3"/>
      <c r="I512" s="3"/>
      <c r="J512" s="3"/>
      <c r="K512" s="3"/>
      <c r="L512" s="3"/>
      <c r="M512" s="3"/>
      <c r="N512" s="3"/>
      <c r="O512" s="3"/>
      <c r="P512" s="3"/>
    </row>
    <row r="513" spans="1:16" x14ac:dyDescent="0.25">
      <c r="A513" s="12">
        <v>509</v>
      </c>
      <c r="B513" s="13"/>
      <c r="C513" s="13"/>
      <c r="D513" s="13"/>
      <c r="E513" s="13"/>
      <c r="F513" s="13"/>
      <c r="H513" s="3"/>
      <c r="I513" s="3"/>
      <c r="J513" s="3"/>
      <c r="K513" s="3"/>
      <c r="L513" s="3"/>
      <c r="M513" s="3"/>
      <c r="N513" s="3"/>
      <c r="O513" s="3"/>
      <c r="P513" s="3"/>
    </row>
    <row r="514" spans="1:16" x14ac:dyDescent="0.25">
      <c r="A514" s="12">
        <v>510</v>
      </c>
      <c r="B514" s="13"/>
      <c r="C514" s="13"/>
      <c r="D514" s="13"/>
      <c r="E514" s="13"/>
      <c r="F514" s="13"/>
      <c r="H514" s="3"/>
      <c r="I514" s="3"/>
      <c r="J514" s="3"/>
      <c r="K514" s="3"/>
      <c r="L514" s="3"/>
      <c r="M514" s="3"/>
      <c r="N514" s="3"/>
      <c r="O514" s="3"/>
      <c r="P514" s="3"/>
    </row>
    <row r="515" spans="1:16" x14ac:dyDescent="0.25">
      <c r="A515" s="12">
        <v>511</v>
      </c>
      <c r="B515" s="13"/>
      <c r="C515" s="13"/>
      <c r="D515" s="13"/>
      <c r="E515" s="13"/>
      <c r="F515" s="13"/>
      <c r="H515" s="3"/>
      <c r="I515" s="3"/>
      <c r="J515" s="3"/>
      <c r="K515" s="3"/>
      <c r="L515" s="3"/>
      <c r="M515" s="3"/>
      <c r="N515" s="3"/>
      <c r="O515" s="3"/>
      <c r="P515" s="3"/>
    </row>
    <row r="516" spans="1:16" x14ac:dyDescent="0.25">
      <c r="A516" s="12">
        <v>512</v>
      </c>
      <c r="B516" s="13"/>
      <c r="C516" s="13"/>
      <c r="D516" s="13"/>
      <c r="E516" s="13"/>
      <c r="F516" s="13"/>
      <c r="H516" s="3"/>
      <c r="I516" s="3"/>
      <c r="J516" s="3"/>
      <c r="K516" s="3"/>
      <c r="L516" s="3"/>
      <c r="M516" s="3"/>
      <c r="N516" s="3"/>
      <c r="O516" s="3"/>
      <c r="P516" s="3"/>
    </row>
    <row r="517" spans="1:16" x14ac:dyDescent="0.25">
      <c r="A517" s="12">
        <v>513</v>
      </c>
      <c r="B517" s="13"/>
      <c r="C517" s="13"/>
      <c r="D517" s="13"/>
      <c r="E517" s="13"/>
      <c r="F517" s="13"/>
      <c r="H517" s="3"/>
      <c r="I517" s="3"/>
      <c r="J517" s="3"/>
      <c r="K517" s="3"/>
      <c r="L517" s="3"/>
      <c r="M517" s="3"/>
      <c r="N517" s="3"/>
      <c r="O517" s="3"/>
      <c r="P517" s="3"/>
    </row>
    <row r="518" spans="1:16" x14ac:dyDescent="0.25">
      <c r="A518" s="12">
        <v>514</v>
      </c>
      <c r="B518" s="13"/>
      <c r="C518" s="13"/>
      <c r="D518" s="13"/>
      <c r="E518" s="13"/>
      <c r="F518" s="13"/>
      <c r="H518" s="3"/>
      <c r="I518" s="3"/>
      <c r="J518" s="3"/>
      <c r="K518" s="3"/>
      <c r="L518" s="3"/>
      <c r="M518" s="3"/>
      <c r="N518" s="3"/>
      <c r="O518" s="3"/>
      <c r="P518" s="3"/>
    </row>
    <row r="519" spans="1:16" x14ac:dyDescent="0.25">
      <c r="A519" s="12">
        <v>515</v>
      </c>
      <c r="B519" s="13"/>
      <c r="C519" s="13"/>
      <c r="D519" s="13"/>
      <c r="E519" s="13"/>
      <c r="F519" s="13"/>
      <c r="H519" s="3"/>
      <c r="I519" s="3"/>
      <c r="J519" s="3"/>
      <c r="K519" s="3"/>
      <c r="L519" s="3"/>
      <c r="M519" s="3"/>
      <c r="N519" s="3"/>
      <c r="O519" s="3"/>
      <c r="P519" s="3"/>
    </row>
    <row r="520" spans="1:16" x14ac:dyDescent="0.25">
      <c r="A520" s="12">
        <v>516</v>
      </c>
      <c r="B520" s="13"/>
      <c r="C520" s="13"/>
      <c r="D520" s="13"/>
      <c r="E520" s="13"/>
      <c r="F520" s="13"/>
      <c r="H520" s="3"/>
      <c r="I520" s="3"/>
      <c r="J520" s="3"/>
      <c r="K520" s="3"/>
      <c r="L520" s="3"/>
      <c r="M520" s="3"/>
      <c r="N520" s="3"/>
      <c r="O520" s="3"/>
      <c r="P520" s="3"/>
    </row>
    <row r="521" spans="1:16" x14ac:dyDescent="0.25">
      <c r="A521" s="12">
        <v>517</v>
      </c>
      <c r="B521" s="13"/>
      <c r="C521" s="13"/>
      <c r="D521" s="13"/>
      <c r="E521" s="13"/>
      <c r="F521" s="13"/>
      <c r="H521" s="3"/>
      <c r="I521" s="3"/>
      <c r="J521" s="3"/>
      <c r="K521" s="3"/>
      <c r="L521" s="3"/>
      <c r="M521" s="3"/>
      <c r="N521" s="3"/>
      <c r="O521" s="3"/>
      <c r="P521" s="3"/>
    </row>
    <row r="522" spans="1:16" x14ac:dyDescent="0.25">
      <c r="A522" s="12">
        <v>518</v>
      </c>
      <c r="B522" s="13"/>
      <c r="C522" s="13"/>
      <c r="D522" s="13"/>
      <c r="E522" s="13"/>
      <c r="F522" s="13"/>
      <c r="H522" s="3"/>
      <c r="I522" s="3"/>
      <c r="J522" s="3"/>
      <c r="K522" s="3"/>
      <c r="L522" s="3"/>
      <c r="M522" s="3"/>
      <c r="N522" s="3"/>
      <c r="O522" s="3"/>
      <c r="P522" s="3"/>
    </row>
    <row r="523" spans="1:16" x14ac:dyDescent="0.25">
      <c r="A523" s="12">
        <v>519</v>
      </c>
      <c r="B523" s="13"/>
      <c r="C523" s="13"/>
      <c r="D523" s="13"/>
      <c r="E523" s="13"/>
      <c r="F523" s="13"/>
      <c r="H523" s="3"/>
      <c r="I523" s="3"/>
      <c r="J523" s="3"/>
      <c r="K523" s="3"/>
      <c r="L523" s="3"/>
      <c r="M523" s="3"/>
      <c r="N523" s="3"/>
      <c r="O523" s="3"/>
      <c r="P523" s="3"/>
    </row>
    <row r="524" spans="1:16" x14ac:dyDescent="0.25">
      <c r="A524" s="12">
        <v>520</v>
      </c>
      <c r="B524" s="13"/>
      <c r="C524" s="13"/>
      <c r="D524" s="13"/>
      <c r="E524" s="13"/>
      <c r="F524" s="13"/>
      <c r="H524" s="3"/>
      <c r="I524" s="3"/>
      <c r="J524" s="3"/>
      <c r="K524" s="3"/>
      <c r="L524" s="3"/>
      <c r="M524" s="3"/>
      <c r="N524" s="3"/>
      <c r="O524" s="3"/>
      <c r="P524" s="3"/>
    </row>
    <row r="525" spans="1:16" x14ac:dyDescent="0.25">
      <c r="A525" s="12">
        <v>521</v>
      </c>
      <c r="B525" s="13"/>
      <c r="C525" s="13"/>
      <c r="D525" s="13"/>
      <c r="E525" s="13"/>
      <c r="F525" s="13"/>
      <c r="H525" s="3"/>
      <c r="I525" s="3"/>
      <c r="J525" s="3"/>
      <c r="K525" s="3"/>
      <c r="L525" s="3"/>
      <c r="M525" s="3"/>
      <c r="N525" s="3"/>
      <c r="O525" s="3"/>
      <c r="P525" s="3"/>
    </row>
    <row r="526" spans="1:16" x14ac:dyDescent="0.25">
      <c r="A526" s="12">
        <v>522</v>
      </c>
      <c r="B526" s="13"/>
      <c r="C526" s="13"/>
      <c r="D526" s="13"/>
      <c r="E526" s="13"/>
      <c r="F526" s="13"/>
      <c r="H526" s="3"/>
      <c r="I526" s="3"/>
      <c r="J526" s="3"/>
      <c r="K526" s="3"/>
      <c r="L526" s="3"/>
      <c r="M526" s="3"/>
      <c r="N526" s="3"/>
      <c r="O526" s="3"/>
      <c r="P526" s="3"/>
    </row>
    <row r="527" spans="1:16" x14ac:dyDescent="0.25">
      <c r="A527" s="12">
        <v>523</v>
      </c>
      <c r="B527" s="13"/>
      <c r="C527" s="13"/>
      <c r="D527" s="13"/>
      <c r="E527" s="13"/>
      <c r="F527" s="13"/>
      <c r="H527" s="3"/>
      <c r="I527" s="3"/>
      <c r="J527" s="3"/>
      <c r="K527" s="3"/>
      <c r="L527" s="3"/>
      <c r="M527" s="3"/>
      <c r="N527" s="3"/>
      <c r="O527" s="3"/>
      <c r="P527" s="3"/>
    </row>
    <row r="528" spans="1:16" x14ac:dyDescent="0.25">
      <c r="A528" s="12">
        <v>524</v>
      </c>
      <c r="B528" s="13"/>
      <c r="C528" s="13"/>
      <c r="D528" s="13"/>
      <c r="E528" s="13"/>
      <c r="F528" s="13"/>
      <c r="H528" s="3"/>
      <c r="I528" s="3"/>
      <c r="J528" s="3"/>
      <c r="K528" s="3"/>
      <c r="L528" s="3"/>
      <c r="M528" s="3"/>
      <c r="N528" s="3"/>
      <c r="O528" s="3"/>
      <c r="P528" s="3"/>
    </row>
    <row r="529" spans="1:16" x14ac:dyDescent="0.25">
      <c r="A529" s="12">
        <v>525</v>
      </c>
      <c r="B529" s="13"/>
      <c r="C529" s="13"/>
      <c r="D529" s="13"/>
      <c r="E529" s="13"/>
      <c r="F529" s="13"/>
      <c r="H529" s="3"/>
      <c r="I529" s="3"/>
      <c r="J529" s="3"/>
      <c r="K529" s="3"/>
      <c r="L529" s="3"/>
      <c r="M529" s="3"/>
      <c r="N529" s="3"/>
      <c r="O529" s="3"/>
      <c r="P529" s="3"/>
    </row>
    <row r="530" spans="1:16" x14ac:dyDescent="0.25">
      <c r="A530" s="12">
        <v>526</v>
      </c>
      <c r="B530" s="13"/>
      <c r="C530" s="13"/>
      <c r="D530" s="13"/>
      <c r="E530" s="13"/>
      <c r="F530" s="13"/>
      <c r="H530" s="3"/>
      <c r="I530" s="3"/>
      <c r="J530" s="3"/>
      <c r="K530" s="3"/>
      <c r="L530" s="3"/>
      <c r="M530" s="3"/>
      <c r="N530" s="3"/>
      <c r="O530" s="3"/>
      <c r="P530" s="3"/>
    </row>
    <row r="531" spans="1:16" x14ac:dyDescent="0.25">
      <c r="A531" s="12">
        <v>527</v>
      </c>
      <c r="B531" s="13"/>
      <c r="C531" s="13"/>
      <c r="D531" s="13"/>
      <c r="E531" s="13"/>
      <c r="F531" s="13"/>
      <c r="H531" s="3"/>
      <c r="I531" s="3"/>
      <c r="J531" s="3"/>
      <c r="K531" s="3"/>
      <c r="L531" s="3"/>
      <c r="M531" s="3"/>
      <c r="N531" s="3"/>
      <c r="O531" s="3"/>
      <c r="P531" s="3"/>
    </row>
    <row r="532" spans="1:16" x14ac:dyDescent="0.25">
      <c r="A532" s="12">
        <v>528</v>
      </c>
      <c r="B532" s="13"/>
      <c r="C532" s="13"/>
      <c r="D532" s="13"/>
      <c r="E532" s="13"/>
      <c r="F532" s="13"/>
      <c r="H532" s="3"/>
      <c r="I532" s="3"/>
      <c r="J532" s="3"/>
      <c r="K532" s="3"/>
      <c r="L532" s="3"/>
      <c r="M532" s="3"/>
      <c r="N532" s="3"/>
      <c r="O532" s="3"/>
      <c r="P532" s="3"/>
    </row>
    <row r="533" spans="1:16" x14ac:dyDescent="0.25">
      <c r="A533" s="12">
        <v>529</v>
      </c>
      <c r="B533" s="13"/>
      <c r="C533" s="13"/>
      <c r="D533" s="13"/>
      <c r="E533" s="13"/>
      <c r="F533" s="13"/>
      <c r="H533" s="3"/>
      <c r="I533" s="3"/>
      <c r="J533" s="3"/>
      <c r="K533" s="3"/>
      <c r="L533" s="3"/>
      <c r="M533" s="3"/>
      <c r="N533" s="3"/>
      <c r="O533" s="3"/>
      <c r="P533" s="3"/>
    </row>
    <row r="534" spans="1:16" x14ac:dyDescent="0.25">
      <c r="A534" s="12">
        <v>530</v>
      </c>
      <c r="B534" s="13"/>
      <c r="C534" s="13"/>
      <c r="D534" s="13"/>
      <c r="E534" s="13"/>
      <c r="F534" s="13"/>
      <c r="H534" s="3"/>
      <c r="I534" s="3"/>
      <c r="J534" s="3"/>
      <c r="K534" s="3"/>
      <c r="L534" s="3"/>
      <c r="M534" s="3"/>
      <c r="N534" s="3"/>
      <c r="O534" s="3"/>
      <c r="P534" s="3"/>
    </row>
    <row r="535" spans="1:16" x14ac:dyDescent="0.25">
      <c r="A535" s="12">
        <v>531</v>
      </c>
      <c r="B535" s="13"/>
      <c r="C535" s="13"/>
      <c r="D535" s="13"/>
      <c r="E535" s="13"/>
      <c r="F535" s="13"/>
      <c r="H535" s="3"/>
      <c r="I535" s="3"/>
      <c r="J535" s="3"/>
      <c r="K535" s="3"/>
      <c r="L535" s="3"/>
      <c r="M535" s="3"/>
      <c r="N535" s="3"/>
      <c r="O535" s="3"/>
      <c r="P535" s="3"/>
    </row>
    <row r="536" spans="1:16" x14ac:dyDescent="0.25">
      <c r="A536" s="12">
        <v>532</v>
      </c>
      <c r="B536" s="13"/>
      <c r="C536" s="13"/>
      <c r="D536" s="13"/>
      <c r="E536" s="13"/>
      <c r="F536" s="13"/>
      <c r="H536" s="3"/>
      <c r="I536" s="3"/>
      <c r="J536" s="3"/>
      <c r="K536" s="3"/>
      <c r="L536" s="3"/>
      <c r="M536" s="3"/>
      <c r="N536" s="3"/>
      <c r="O536" s="3"/>
      <c r="P536" s="3"/>
    </row>
    <row r="537" spans="1:16" x14ac:dyDescent="0.25">
      <c r="A537" s="12">
        <v>533</v>
      </c>
      <c r="B537" s="13"/>
      <c r="C537" s="13"/>
      <c r="D537" s="13"/>
      <c r="E537" s="13"/>
      <c r="F537" s="13"/>
      <c r="H537" s="3"/>
      <c r="I537" s="3"/>
      <c r="J537" s="3"/>
      <c r="K537" s="3"/>
      <c r="L537" s="3"/>
      <c r="M537" s="3"/>
      <c r="N537" s="3"/>
      <c r="O537" s="3"/>
      <c r="P537" s="3"/>
    </row>
    <row r="538" spans="1:16" x14ac:dyDescent="0.25">
      <c r="A538" s="12">
        <v>534</v>
      </c>
      <c r="B538" s="13"/>
      <c r="C538" s="13"/>
      <c r="D538" s="13"/>
      <c r="E538" s="13"/>
      <c r="F538" s="13"/>
      <c r="H538" s="3"/>
      <c r="I538" s="3"/>
      <c r="J538" s="3"/>
      <c r="K538" s="3"/>
      <c r="L538" s="3"/>
      <c r="M538" s="3"/>
      <c r="N538" s="3"/>
      <c r="O538" s="3"/>
      <c r="P538" s="3"/>
    </row>
    <row r="539" spans="1:16" x14ac:dyDescent="0.25">
      <c r="A539" s="12">
        <v>535</v>
      </c>
      <c r="B539" s="13"/>
      <c r="C539" s="13"/>
      <c r="D539" s="13"/>
      <c r="E539" s="13"/>
      <c r="F539" s="13"/>
      <c r="H539" s="3"/>
      <c r="I539" s="3"/>
      <c r="J539" s="3"/>
      <c r="K539" s="3"/>
      <c r="L539" s="3"/>
      <c r="M539" s="3"/>
      <c r="N539" s="3"/>
      <c r="O539" s="3"/>
      <c r="P539" s="3"/>
    </row>
    <row r="540" spans="1:16" x14ac:dyDescent="0.25">
      <c r="A540" s="12">
        <v>536</v>
      </c>
      <c r="B540" s="13"/>
      <c r="C540" s="13"/>
      <c r="D540" s="13"/>
      <c r="E540" s="13"/>
      <c r="F540" s="13"/>
      <c r="H540" s="3"/>
      <c r="I540" s="3"/>
      <c r="J540" s="3"/>
      <c r="K540" s="3"/>
      <c r="L540" s="3"/>
      <c r="M540" s="3"/>
      <c r="N540" s="3"/>
      <c r="O540" s="3"/>
      <c r="P540" s="3"/>
    </row>
    <row r="541" spans="1:16" x14ac:dyDescent="0.25">
      <c r="A541" s="12">
        <v>537</v>
      </c>
      <c r="B541" s="13"/>
      <c r="C541" s="13"/>
      <c r="D541" s="13"/>
      <c r="E541" s="13"/>
      <c r="F541" s="13"/>
      <c r="H541" s="3"/>
      <c r="I541" s="3"/>
      <c r="J541" s="3"/>
      <c r="K541" s="3"/>
      <c r="L541" s="3"/>
      <c r="M541" s="3"/>
      <c r="N541" s="3"/>
      <c r="O541" s="3"/>
      <c r="P541" s="3"/>
    </row>
    <row r="542" spans="1:16" x14ac:dyDescent="0.25">
      <c r="A542" s="12">
        <v>538</v>
      </c>
      <c r="B542" s="13"/>
      <c r="C542" s="13"/>
      <c r="D542" s="13"/>
      <c r="E542" s="13"/>
      <c r="F542" s="13"/>
      <c r="H542" s="3"/>
      <c r="I542" s="3"/>
      <c r="J542" s="3"/>
      <c r="K542" s="3"/>
      <c r="L542" s="3"/>
      <c r="M542" s="3"/>
      <c r="N542" s="3"/>
      <c r="O542" s="3"/>
      <c r="P542" s="3"/>
    </row>
    <row r="543" spans="1:16" x14ac:dyDescent="0.25">
      <c r="A543" s="12">
        <v>539</v>
      </c>
      <c r="B543" s="13"/>
      <c r="C543" s="13"/>
      <c r="D543" s="13"/>
      <c r="E543" s="13"/>
      <c r="F543" s="13"/>
      <c r="H543" s="3"/>
      <c r="I543" s="3"/>
      <c r="J543" s="3"/>
      <c r="K543" s="3"/>
      <c r="L543" s="3"/>
      <c r="M543" s="3"/>
      <c r="N543" s="3"/>
      <c r="O543" s="3"/>
      <c r="P543" s="3"/>
    </row>
    <row r="544" spans="1:16" x14ac:dyDescent="0.25">
      <c r="A544" s="12">
        <v>540</v>
      </c>
      <c r="B544" s="13"/>
      <c r="C544" s="13"/>
      <c r="D544" s="13"/>
      <c r="E544" s="13"/>
      <c r="F544" s="13"/>
      <c r="H544" s="3"/>
      <c r="I544" s="3"/>
      <c r="J544" s="3"/>
      <c r="K544" s="3"/>
      <c r="L544" s="3"/>
      <c r="M544" s="3"/>
      <c r="N544" s="3"/>
      <c r="O544" s="3"/>
      <c r="P544" s="3"/>
    </row>
    <row r="545" spans="1:16" x14ac:dyDescent="0.25">
      <c r="A545" s="12">
        <v>541</v>
      </c>
      <c r="B545" s="13"/>
      <c r="C545" s="13"/>
      <c r="D545" s="13"/>
      <c r="E545" s="13"/>
      <c r="F545" s="13"/>
      <c r="H545" s="3"/>
      <c r="I545" s="3"/>
      <c r="J545" s="3"/>
      <c r="K545" s="3"/>
      <c r="L545" s="3"/>
      <c r="M545" s="3"/>
      <c r="N545" s="3"/>
      <c r="O545" s="3"/>
      <c r="P545" s="3"/>
    </row>
    <row r="546" spans="1:16" x14ac:dyDescent="0.25">
      <c r="A546" s="12">
        <v>542</v>
      </c>
      <c r="B546" s="13"/>
      <c r="C546" s="13"/>
      <c r="D546" s="13"/>
      <c r="E546" s="13"/>
      <c r="F546" s="13"/>
      <c r="H546" s="3"/>
      <c r="I546" s="3"/>
      <c r="J546" s="3"/>
      <c r="K546" s="3"/>
      <c r="L546" s="3"/>
      <c r="M546" s="3"/>
      <c r="N546" s="3"/>
      <c r="O546" s="3"/>
      <c r="P546" s="3"/>
    </row>
    <row r="547" spans="1:16" x14ac:dyDescent="0.25">
      <c r="A547" s="12">
        <v>543</v>
      </c>
      <c r="B547" s="13"/>
      <c r="C547" s="13"/>
      <c r="D547" s="13"/>
      <c r="E547" s="13"/>
      <c r="F547" s="13"/>
      <c r="H547" s="3"/>
      <c r="I547" s="3"/>
      <c r="J547" s="3"/>
      <c r="K547" s="3"/>
      <c r="L547" s="3"/>
      <c r="M547" s="3"/>
      <c r="N547" s="3"/>
      <c r="O547" s="3"/>
      <c r="P547" s="3"/>
    </row>
    <row r="548" spans="1:16" x14ac:dyDescent="0.25">
      <c r="A548" s="12">
        <v>544</v>
      </c>
      <c r="B548" s="13"/>
      <c r="C548" s="13"/>
      <c r="D548" s="13"/>
      <c r="E548" s="13"/>
      <c r="F548" s="13"/>
      <c r="H548" s="3"/>
      <c r="I548" s="3"/>
      <c r="J548" s="3"/>
      <c r="K548" s="3"/>
      <c r="L548" s="3"/>
      <c r="M548" s="3"/>
      <c r="N548" s="3"/>
      <c r="O548" s="3"/>
      <c r="P548" s="3"/>
    </row>
    <row r="549" spans="1:16" x14ac:dyDescent="0.25">
      <c r="A549" s="12">
        <v>545</v>
      </c>
      <c r="B549" s="13"/>
      <c r="C549" s="13"/>
      <c r="D549" s="13"/>
      <c r="E549" s="13"/>
      <c r="F549" s="13"/>
      <c r="H549" s="3"/>
      <c r="I549" s="3"/>
      <c r="J549" s="3"/>
      <c r="K549" s="3"/>
      <c r="L549" s="3"/>
      <c r="M549" s="3"/>
      <c r="N549" s="3"/>
      <c r="O549" s="3"/>
      <c r="P549" s="3"/>
    </row>
    <row r="550" spans="1:16" x14ac:dyDescent="0.25">
      <c r="A550" s="12">
        <v>546</v>
      </c>
      <c r="B550" s="13"/>
      <c r="C550" s="13"/>
      <c r="D550" s="13"/>
      <c r="E550" s="13"/>
      <c r="F550" s="13"/>
      <c r="H550" s="3"/>
      <c r="I550" s="3"/>
      <c r="J550" s="3"/>
      <c r="K550" s="3"/>
      <c r="L550" s="3"/>
      <c r="M550" s="3"/>
      <c r="N550" s="3"/>
      <c r="O550" s="3"/>
      <c r="P550" s="3"/>
    </row>
    <row r="551" spans="1:16" x14ac:dyDescent="0.25">
      <c r="A551" s="12">
        <v>547</v>
      </c>
      <c r="B551" s="13"/>
      <c r="C551" s="13"/>
      <c r="D551" s="13"/>
      <c r="E551" s="13"/>
      <c r="F551" s="13"/>
      <c r="H551" s="3"/>
      <c r="I551" s="3"/>
      <c r="J551" s="3"/>
      <c r="K551" s="3"/>
      <c r="L551" s="3"/>
      <c r="M551" s="3"/>
      <c r="N551" s="3"/>
      <c r="O551" s="3"/>
      <c r="P551" s="3"/>
    </row>
    <row r="552" spans="1:16" x14ac:dyDescent="0.25">
      <c r="A552" s="12">
        <v>548</v>
      </c>
      <c r="B552" s="13"/>
      <c r="C552" s="13"/>
      <c r="D552" s="13"/>
      <c r="E552" s="13"/>
      <c r="F552" s="13"/>
      <c r="H552" s="3"/>
      <c r="I552" s="3"/>
      <c r="J552" s="3"/>
      <c r="K552" s="3"/>
      <c r="L552" s="3"/>
      <c r="M552" s="3"/>
      <c r="N552" s="3"/>
      <c r="O552" s="3"/>
      <c r="P552" s="3"/>
    </row>
    <row r="553" spans="1:16" x14ac:dyDescent="0.25">
      <c r="A553" s="12">
        <v>549</v>
      </c>
      <c r="B553" s="13"/>
      <c r="C553" s="13"/>
      <c r="D553" s="13"/>
      <c r="E553" s="13"/>
      <c r="F553" s="13"/>
      <c r="H553" s="3"/>
      <c r="I553" s="3"/>
      <c r="J553" s="3"/>
      <c r="K553" s="3"/>
      <c r="L553" s="3"/>
      <c r="M553" s="3"/>
      <c r="N553" s="3"/>
      <c r="O553" s="3"/>
      <c r="P553" s="3"/>
    </row>
    <row r="554" spans="1:16" x14ac:dyDescent="0.25">
      <c r="A554" s="12">
        <v>550</v>
      </c>
      <c r="B554" s="13"/>
      <c r="C554" s="13"/>
      <c r="D554" s="13"/>
      <c r="E554" s="13"/>
      <c r="F554" s="13"/>
      <c r="H554" s="3"/>
      <c r="I554" s="3"/>
      <c r="J554" s="3"/>
      <c r="K554" s="3"/>
      <c r="L554" s="3"/>
      <c r="M554" s="3"/>
      <c r="N554" s="3"/>
      <c r="O554" s="3"/>
      <c r="P554" s="3"/>
    </row>
    <row r="555" spans="1:16" x14ac:dyDescent="0.25">
      <c r="A555" s="12">
        <v>551</v>
      </c>
      <c r="B555" s="13"/>
      <c r="C555" s="13"/>
      <c r="D555" s="13"/>
      <c r="E555" s="13"/>
      <c r="F555" s="13"/>
      <c r="H555" s="3"/>
      <c r="I555" s="3"/>
      <c r="J555" s="3"/>
      <c r="K555" s="3"/>
      <c r="L555" s="3"/>
      <c r="M555" s="3"/>
      <c r="N555" s="3"/>
      <c r="O555" s="3"/>
      <c r="P555" s="3"/>
    </row>
    <row r="556" spans="1:16" x14ac:dyDescent="0.25">
      <c r="A556" s="12">
        <v>552</v>
      </c>
      <c r="B556" s="13"/>
      <c r="C556" s="13"/>
      <c r="D556" s="13"/>
      <c r="E556" s="13"/>
      <c r="F556" s="13"/>
      <c r="H556" s="3"/>
      <c r="I556" s="3"/>
      <c r="J556" s="3"/>
      <c r="K556" s="3"/>
      <c r="L556" s="3"/>
      <c r="M556" s="3"/>
      <c r="N556" s="3"/>
      <c r="O556" s="3"/>
      <c r="P556" s="3"/>
    </row>
    <row r="557" spans="1:16" x14ac:dyDescent="0.25">
      <c r="A557" s="12">
        <v>553</v>
      </c>
      <c r="B557" s="13"/>
      <c r="C557" s="13"/>
      <c r="D557" s="13"/>
      <c r="E557" s="13"/>
      <c r="F557" s="13"/>
      <c r="H557" s="3"/>
      <c r="I557" s="3"/>
      <c r="J557" s="3"/>
      <c r="K557" s="3"/>
      <c r="L557" s="3"/>
      <c r="M557" s="3"/>
      <c r="N557" s="3"/>
      <c r="O557" s="3"/>
      <c r="P557" s="3"/>
    </row>
    <row r="558" spans="1:16" x14ac:dyDescent="0.25">
      <c r="A558" s="12">
        <v>554</v>
      </c>
      <c r="B558" s="13"/>
      <c r="C558" s="13"/>
      <c r="D558" s="13"/>
      <c r="E558" s="13"/>
      <c r="F558" s="13"/>
      <c r="H558" s="3"/>
      <c r="I558" s="3"/>
      <c r="J558" s="3"/>
      <c r="K558" s="3"/>
      <c r="L558" s="3"/>
      <c r="M558" s="3"/>
      <c r="N558" s="3"/>
      <c r="O558" s="3"/>
      <c r="P558" s="3"/>
    </row>
    <row r="559" spans="1:16" x14ac:dyDescent="0.25">
      <c r="A559" s="12">
        <v>555</v>
      </c>
      <c r="B559" s="13"/>
      <c r="C559" s="13"/>
      <c r="D559" s="13"/>
      <c r="E559" s="13"/>
      <c r="F559" s="13"/>
      <c r="H559" s="3"/>
      <c r="I559" s="3"/>
      <c r="J559" s="3"/>
      <c r="K559" s="3"/>
      <c r="L559" s="3"/>
      <c r="M559" s="3"/>
      <c r="N559" s="3"/>
      <c r="O559" s="3"/>
      <c r="P559" s="3"/>
    </row>
    <row r="560" spans="1:16" x14ac:dyDescent="0.25">
      <c r="A560" s="12">
        <v>556</v>
      </c>
      <c r="B560" s="13"/>
      <c r="C560" s="13"/>
      <c r="D560" s="13"/>
      <c r="E560" s="13"/>
      <c r="F560" s="13"/>
      <c r="H560" s="3"/>
      <c r="I560" s="3"/>
      <c r="J560" s="3"/>
      <c r="K560" s="3"/>
      <c r="L560" s="3"/>
      <c r="M560" s="3"/>
      <c r="N560" s="3"/>
      <c r="O560" s="3"/>
      <c r="P560" s="3"/>
    </row>
    <row r="561" spans="1:16" x14ac:dyDescent="0.25">
      <c r="A561" s="12">
        <v>557</v>
      </c>
      <c r="B561" s="13"/>
      <c r="C561" s="13"/>
      <c r="D561" s="13"/>
      <c r="E561" s="13"/>
      <c r="F561" s="13"/>
      <c r="H561" s="3"/>
      <c r="I561" s="3"/>
      <c r="J561" s="3"/>
      <c r="K561" s="3"/>
      <c r="L561" s="3"/>
      <c r="M561" s="3"/>
      <c r="N561" s="3"/>
      <c r="O561" s="3"/>
      <c r="P561" s="3"/>
    </row>
    <row r="562" spans="1:16" x14ac:dyDescent="0.25">
      <c r="A562" s="12">
        <v>558</v>
      </c>
      <c r="B562" s="13"/>
      <c r="C562" s="13"/>
      <c r="D562" s="13"/>
      <c r="E562" s="13"/>
      <c r="F562" s="13"/>
      <c r="H562" s="3"/>
      <c r="I562" s="3"/>
      <c r="J562" s="3"/>
      <c r="K562" s="3"/>
      <c r="L562" s="3"/>
      <c r="M562" s="3"/>
      <c r="N562" s="3"/>
      <c r="O562" s="3"/>
      <c r="P562" s="3"/>
    </row>
    <row r="563" spans="1:16" x14ac:dyDescent="0.25">
      <c r="A563" s="12">
        <v>559</v>
      </c>
      <c r="B563" s="13"/>
      <c r="C563" s="13"/>
      <c r="D563" s="13"/>
      <c r="E563" s="13"/>
      <c r="F563" s="13"/>
      <c r="H563" s="3"/>
      <c r="I563" s="3"/>
      <c r="J563" s="3"/>
      <c r="K563" s="3"/>
      <c r="L563" s="3"/>
      <c r="M563" s="3"/>
      <c r="N563" s="3"/>
      <c r="O563" s="3"/>
      <c r="P563" s="3"/>
    </row>
    <row r="564" spans="1:16" x14ac:dyDescent="0.25">
      <c r="A564" s="12">
        <v>560</v>
      </c>
      <c r="B564" s="13"/>
      <c r="C564" s="13"/>
      <c r="D564" s="13"/>
      <c r="E564" s="13"/>
      <c r="F564" s="13"/>
      <c r="H564" s="3"/>
      <c r="I564" s="3"/>
      <c r="J564" s="3"/>
      <c r="K564" s="3"/>
      <c r="L564" s="3"/>
      <c r="M564" s="3"/>
      <c r="N564" s="3"/>
      <c r="O564" s="3"/>
      <c r="P564" s="3"/>
    </row>
    <row r="565" spans="1:16" x14ac:dyDescent="0.25">
      <c r="A565" s="12">
        <v>561</v>
      </c>
      <c r="B565" s="13"/>
      <c r="C565" s="13"/>
      <c r="D565" s="13"/>
      <c r="E565" s="13"/>
      <c r="F565" s="13"/>
      <c r="H565" s="3"/>
      <c r="I565" s="3"/>
      <c r="J565" s="3"/>
      <c r="K565" s="3"/>
      <c r="L565" s="3"/>
      <c r="M565" s="3"/>
      <c r="N565" s="3"/>
      <c r="O565" s="3"/>
      <c r="P565" s="3"/>
    </row>
    <row r="566" spans="1:16" x14ac:dyDescent="0.25">
      <c r="A566" s="12">
        <v>562</v>
      </c>
      <c r="B566" s="13"/>
      <c r="C566" s="13"/>
      <c r="D566" s="13"/>
      <c r="E566" s="13"/>
      <c r="F566" s="13"/>
      <c r="H566" s="3"/>
      <c r="I566" s="3"/>
      <c r="J566" s="3"/>
      <c r="K566" s="3"/>
      <c r="L566" s="3"/>
      <c r="M566" s="3"/>
      <c r="N566" s="3"/>
      <c r="O566" s="3"/>
      <c r="P566" s="3"/>
    </row>
    <row r="567" spans="1:16" x14ac:dyDescent="0.25">
      <c r="A567" s="12">
        <v>563</v>
      </c>
      <c r="B567" s="13"/>
      <c r="C567" s="13"/>
      <c r="D567" s="13"/>
      <c r="E567" s="13"/>
      <c r="F567" s="13"/>
      <c r="H567" s="3"/>
      <c r="I567" s="3"/>
      <c r="J567" s="3"/>
      <c r="K567" s="3"/>
      <c r="L567" s="3"/>
      <c r="M567" s="3"/>
      <c r="N567" s="3"/>
      <c r="O567" s="3"/>
      <c r="P567" s="3"/>
    </row>
    <row r="568" spans="1:16" x14ac:dyDescent="0.25">
      <c r="A568" s="12">
        <v>564</v>
      </c>
      <c r="B568" s="13"/>
      <c r="C568" s="13"/>
      <c r="D568" s="13"/>
      <c r="E568" s="13"/>
      <c r="F568" s="13"/>
      <c r="H568" s="3"/>
      <c r="I568" s="3"/>
      <c r="J568" s="3"/>
      <c r="K568" s="3"/>
      <c r="L568" s="3"/>
      <c r="M568" s="3"/>
      <c r="N568" s="3"/>
      <c r="O568" s="3"/>
      <c r="P568" s="3"/>
    </row>
    <row r="569" spans="1:16" x14ac:dyDescent="0.25">
      <c r="A569" s="12">
        <v>565</v>
      </c>
      <c r="B569" s="13"/>
      <c r="C569" s="13"/>
      <c r="D569" s="13"/>
      <c r="E569" s="13"/>
      <c r="F569" s="13"/>
      <c r="H569" s="3"/>
      <c r="I569" s="3"/>
      <c r="J569" s="3"/>
      <c r="K569" s="3"/>
      <c r="L569" s="3"/>
      <c r="M569" s="3"/>
      <c r="N569" s="3"/>
      <c r="O569" s="3"/>
      <c r="P569" s="3"/>
    </row>
    <row r="570" spans="1:16" x14ac:dyDescent="0.25">
      <c r="A570" s="12">
        <v>566</v>
      </c>
      <c r="B570" s="13"/>
      <c r="C570" s="13"/>
      <c r="D570" s="13"/>
      <c r="E570" s="13"/>
      <c r="F570" s="13"/>
      <c r="H570" s="3"/>
      <c r="I570" s="3"/>
      <c r="J570" s="3"/>
      <c r="K570" s="3"/>
      <c r="L570" s="3"/>
      <c r="M570" s="3"/>
      <c r="N570" s="3"/>
      <c r="O570" s="3"/>
      <c r="P570" s="3"/>
    </row>
    <row r="571" spans="1:16" x14ac:dyDescent="0.25">
      <c r="A571" s="12">
        <v>567</v>
      </c>
      <c r="B571" s="13"/>
      <c r="C571" s="13"/>
      <c r="D571" s="13"/>
      <c r="E571" s="13"/>
      <c r="F571" s="13"/>
      <c r="H571" s="3"/>
      <c r="I571" s="3"/>
      <c r="J571" s="3"/>
      <c r="K571" s="3"/>
      <c r="L571" s="3"/>
      <c r="M571" s="3"/>
      <c r="N571" s="3"/>
      <c r="O571" s="3"/>
      <c r="P571" s="3"/>
    </row>
    <row r="572" spans="1:16" x14ac:dyDescent="0.25">
      <c r="A572" s="12">
        <v>568</v>
      </c>
      <c r="B572" s="13"/>
      <c r="C572" s="13"/>
      <c r="D572" s="13"/>
      <c r="E572" s="13"/>
      <c r="F572" s="13"/>
      <c r="H572" s="3"/>
      <c r="I572" s="3"/>
      <c r="J572" s="3"/>
      <c r="K572" s="3"/>
      <c r="L572" s="3"/>
      <c r="M572" s="3"/>
      <c r="N572" s="3"/>
      <c r="O572" s="3"/>
      <c r="P572" s="3"/>
    </row>
    <row r="573" spans="1:16" x14ac:dyDescent="0.25">
      <c r="A573" s="12">
        <v>569</v>
      </c>
      <c r="B573" s="13"/>
      <c r="C573" s="13"/>
      <c r="D573" s="13"/>
      <c r="E573" s="13"/>
      <c r="F573" s="13"/>
      <c r="H573" s="3"/>
      <c r="I573" s="3"/>
      <c r="J573" s="3"/>
      <c r="K573" s="3"/>
      <c r="L573" s="3"/>
      <c r="M573" s="3"/>
      <c r="N573" s="3"/>
      <c r="O573" s="3"/>
      <c r="P573" s="3"/>
    </row>
    <row r="574" spans="1:16" x14ac:dyDescent="0.25">
      <c r="A574" s="12">
        <v>570</v>
      </c>
      <c r="B574" s="13"/>
      <c r="C574" s="13"/>
      <c r="D574" s="13"/>
      <c r="E574" s="13"/>
      <c r="F574" s="13"/>
      <c r="H574" s="3"/>
      <c r="I574" s="3"/>
      <c r="J574" s="3"/>
      <c r="K574" s="3"/>
      <c r="L574" s="3"/>
      <c r="M574" s="3"/>
      <c r="N574" s="3"/>
      <c r="O574" s="3"/>
      <c r="P574" s="3"/>
    </row>
    <row r="575" spans="1:16" x14ac:dyDescent="0.25">
      <c r="A575" s="12">
        <v>571</v>
      </c>
      <c r="B575" s="13"/>
      <c r="C575" s="13"/>
      <c r="D575" s="13"/>
      <c r="E575" s="13"/>
      <c r="F575" s="13"/>
      <c r="H575" s="3"/>
      <c r="I575" s="3"/>
      <c r="J575" s="3"/>
      <c r="K575" s="3"/>
      <c r="L575" s="3"/>
      <c r="M575" s="3"/>
      <c r="N575" s="3"/>
      <c r="O575" s="3"/>
      <c r="P575" s="3"/>
    </row>
    <row r="576" spans="1:16" x14ac:dyDescent="0.25">
      <c r="A576" s="12">
        <v>572</v>
      </c>
      <c r="B576" s="13"/>
      <c r="C576" s="13"/>
      <c r="D576" s="13"/>
      <c r="E576" s="13"/>
      <c r="F576" s="13"/>
      <c r="H576" s="3"/>
      <c r="I576" s="3"/>
      <c r="J576" s="3"/>
      <c r="K576" s="3"/>
      <c r="L576" s="3"/>
      <c r="M576" s="3"/>
      <c r="N576" s="3"/>
      <c r="O576" s="3"/>
      <c r="P576" s="3"/>
    </row>
    <row r="577" spans="1:16" x14ac:dyDescent="0.25">
      <c r="A577" s="12">
        <v>573</v>
      </c>
      <c r="B577" s="13"/>
      <c r="C577" s="13"/>
      <c r="D577" s="13"/>
      <c r="E577" s="13"/>
      <c r="F577" s="13"/>
      <c r="H577" s="3"/>
      <c r="I577" s="3"/>
      <c r="J577" s="3"/>
      <c r="K577" s="3"/>
      <c r="L577" s="3"/>
      <c r="M577" s="3"/>
      <c r="N577" s="3"/>
      <c r="O577" s="3"/>
      <c r="P577" s="3"/>
    </row>
    <row r="578" spans="1:16" x14ac:dyDescent="0.25">
      <c r="A578" s="12">
        <v>574</v>
      </c>
      <c r="B578" s="13"/>
      <c r="C578" s="13"/>
      <c r="D578" s="13"/>
      <c r="E578" s="13"/>
      <c r="F578" s="13"/>
      <c r="H578" s="3"/>
      <c r="I578" s="3"/>
      <c r="J578" s="3"/>
      <c r="K578" s="3"/>
      <c r="L578" s="3"/>
      <c r="M578" s="3"/>
      <c r="N578" s="3"/>
      <c r="O578" s="3"/>
      <c r="P578" s="3"/>
    </row>
    <row r="579" spans="1:16" x14ac:dyDescent="0.25">
      <c r="A579" s="12">
        <v>575</v>
      </c>
      <c r="B579" s="13"/>
      <c r="C579" s="13"/>
      <c r="D579" s="13"/>
      <c r="E579" s="13"/>
      <c r="F579" s="13"/>
      <c r="H579" s="3"/>
      <c r="I579" s="3"/>
      <c r="J579" s="3"/>
      <c r="K579" s="3"/>
      <c r="L579" s="3"/>
      <c r="M579" s="3"/>
      <c r="N579" s="3"/>
      <c r="O579" s="3"/>
      <c r="P579" s="3"/>
    </row>
    <row r="580" spans="1:16" x14ac:dyDescent="0.25">
      <c r="A580" s="12">
        <v>576</v>
      </c>
      <c r="B580" s="13"/>
      <c r="C580" s="13"/>
      <c r="D580" s="13"/>
      <c r="E580" s="13"/>
      <c r="F580" s="13"/>
      <c r="H580" s="3"/>
      <c r="I580" s="3"/>
      <c r="J580" s="3"/>
      <c r="K580" s="3"/>
      <c r="L580" s="3"/>
      <c r="M580" s="3"/>
      <c r="N580" s="3"/>
      <c r="O580" s="3"/>
      <c r="P580" s="3"/>
    </row>
    <row r="581" spans="1:16" x14ac:dyDescent="0.25">
      <c r="A581" s="12">
        <v>577</v>
      </c>
      <c r="B581" s="13"/>
      <c r="C581" s="13"/>
      <c r="D581" s="13"/>
      <c r="E581" s="13"/>
      <c r="F581" s="13"/>
      <c r="H581" s="3"/>
      <c r="I581" s="3"/>
      <c r="J581" s="3"/>
      <c r="K581" s="3"/>
      <c r="L581" s="3"/>
      <c r="M581" s="3"/>
      <c r="N581" s="3"/>
      <c r="O581" s="3"/>
      <c r="P581" s="3"/>
    </row>
    <row r="582" spans="1:16" x14ac:dyDescent="0.25">
      <c r="A582" s="12">
        <v>578</v>
      </c>
      <c r="B582" s="13"/>
      <c r="C582" s="13"/>
      <c r="D582" s="13"/>
      <c r="E582" s="13"/>
      <c r="F582" s="13"/>
      <c r="H582" s="3"/>
      <c r="I582" s="3"/>
      <c r="J582" s="3"/>
      <c r="K582" s="3"/>
      <c r="L582" s="3"/>
      <c r="M582" s="3"/>
      <c r="N582" s="3"/>
      <c r="O582" s="3"/>
      <c r="P582" s="3"/>
    </row>
    <row r="583" spans="1:16" x14ac:dyDescent="0.25">
      <c r="A583" s="12">
        <v>579</v>
      </c>
      <c r="B583" s="13"/>
      <c r="C583" s="13"/>
      <c r="D583" s="13"/>
      <c r="E583" s="13"/>
      <c r="F583" s="13"/>
      <c r="H583" s="3"/>
      <c r="I583" s="3"/>
      <c r="J583" s="3"/>
      <c r="K583" s="3"/>
      <c r="L583" s="3"/>
      <c r="M583" s="3"/>
      <c r="N583" s="3"/>
      <c r="O583" s="3"/>
      <c r="P583" s="3"/>
    </row>
    <row r="584" spans="1:16" x14ac:dyDescent="0.25">
      <c r="A584" s="12">
        <v>580</v>
      </c>
      <c r="B584" s="13"/>
      <c r="C584" s="13"/>
      <c r="D584" s="13"/>
      <c r="E584" s="13"/>
      <c r="F584" s="13"/>
      <c r="H584" s="3"/>
      <c r="I584" s="3"/>
      <c r="J584" s="3"/>
      <c r="K584" s="3"/>
      <c r="L584" s="3"/>
      <c r="M584" s="3"/>
      <c r="N584" s="3"/>
      <c r="O584" s="3"/>
      <c r="P584" s="3"/>
    </row>
    <row r="585" spans="1:16" x14ac:dyDescent="0.25">
      <c r="A585" s="12">
        <v>581</v>
      </c>
      <c r="B585" s="13"/>
      <c r="C585" s="13"/>
      <c r="D585" s="13"/>
      <c r="E585" s="13"/>
      <c r="F585" s="13"/>
      <c r="H585" s="3"/>
      <c r="I585" s="3"/>
      <c r="J585" s="3"/>
      <c r="K585" s="3"/>
      <c r="L585" s="3"/>
      <c r="M585" s="3"/>
      <c r="N585" s="3"/>
      <c r="O585" s="3"/>
      <c r="P585" s="3"/>
    </row>
    <row r="586" spans="1:16" x14ac:dyDescent="0.25">
      <c r="A586" s="12">
        <v>582</v>
      </c>
      <c r="B586" s="13"/>
      <c r="C586" s="13"/>
      <c r="D586" s="13"/>
      <c r="E586" s="13"/>
      <c r="F586" s="13"/>
      <c r="H586" s="3"/>
      <c r="I586" s="3"/>
      <c r="J586" s="3"/>
      <c r="K586" s="3"/>
      <c r="L586" s="3"/>
      <c r="M586" s="3"/>
      <c r="N586" s="3"/>
      <c r="O586" s="3"/>
      <c r="P586" s="3"/>
    </row>
    <row r="587" spans="1:16" x14ac:dyDescent="0.25">
      <c r="A587" s="12">
        <v>583</v>
      </c>
      <c r="B587" s="13"/>
      <c r="C587" s="13"/>
      <c r="D587" s="13"/>
      <c r="E587" s="13"/>
      <c r="F587" s="13"/>
      <c r="H587" s="3"/>
      <c r="I587" s="3"/>
      <c r="J587" s="3"/>
      <c r="K587" s="3"/>
      <c r="L587" s="3"/>
      <c r="M587" s="3"/>
      <c r="N587" s="3"/>
      <c r="O587" s="3"/>
      <c r="P587" s="3"/>
    </row>
    <row r="588" spans="1:16" x14ac:dyDescent="0.25">
      <c r="A588" s="12">
        <v>584</v>
      </c>
      <c r="B588" s="13"/>
      <c r="C588" s="13"/>
      <c r="D588" s="13"/>
      <c r="E588" s="13"/>
      <c r="F588" s="13"/>
      <c r="H588" s="3"/>
      <c r="I588" s="3"/>
      <c r="J588" s="3"/>
      <c r="K588" s="3"/>
      <c r="L588" s="3"/>
      <c r="M588" s="3"/>
      <c r="N588" s="3"/>
      <c r="O588" s="3"/>
      <c r="P588" s="3"/>
    </row>
    <row r="589" spans="1:16" x14ac:dyDescent="0.25">
      <c r="A589" s="12">
        <v>585</v>
      </c>
      <c r="B589" s="13"/>
      <c r="C589" s="13"/>
      <c r="D589" s="13"/>
      <c r="E589" s="13"/>
      <c r="F589" s="13"/>
      <c r="H589" s="3"/>
      <c r="I589" s="3"/>
      <c r="J589" s="3"/>
      <c r="K589" s="3"/>
      <c r="L589" s="3"/>
      <c r="M589" s="3"/>
      <c r="N589" s="3"/>
      <c r="O589" s="3"/>
      <c r="P589" s="3"/>
    </row>
    <row r="590" spans="1:16" x14ac:dyDescent="0.25">
      <c r="A590" s="12">
        <v>586</v>
      </c>
      <c r="B590" s="13"/>
      <c r="C590" s="13"/>
      <c r="D590" s="13"/>
      <c r="E590" s="13"/>
      <c r="F590" s="13"/>
      <c r="H590" s="3"/>
      <c r="I590" s="3"/>
      <c r="J590" s="3"/>
      <c r="K590" s="3"/>
      <c r="L590" s="3"/>
      <c r="M590" s="3"/>
      <c r="N590" s="3"/>
      <c r="O590" s="3"/>
      <c r="P590" s="3"/>
    </row>
    <row r="591" spans="1:16" x14ac:dyDescent="0.25">
      <c r="A591" s="12">
        <v>587</v>
      </c>
      <c r="B591" s="13"/>
      <c r="C591" s="13"/>
      <c r="D591" s="13"/>
      <c r="E591" s="13"/>
      <c r="F591" s="13"/>
      <c r="H591" s="3"/>
      <c r="I591" s="3"/>
      <c r="J591" s="3"/>
      <c r="K591" s="3"/>
      <c r="L591" s="3"/>
      <c r="M591" s="3"/>
      <c r="N591" s="3"/>
      <c r="O591" s="3"/>
      <c r="P591" s="3"/>
    </row>
    <row r="592" spans="1:16" x14ac:dyDescent="0.25">
      <c r="A592" s="12">
        <v>588</v>
      </c>
      <c r="B592" s="13"/>
      <c r="C592" s="13"/>
      <c r="D592" s="13"/>
      <c r="E592" s="13"/>
      <c r="F592" s="13"/>
      <c r="H592" s="3"/>
      <c r="I592" s="3"/>
      <c r="J592" s="3"/>
      <c r="K592" s="3"/>
      <c r="L592" s="3"/>
      <c r="M592" s="3"/>
      <c r="N592" s="3"/>
      <c r="O592" s="3"/>
      <c r="P592" s="3"/>
    </row>
    <row r="593" spans="1:16" x14ac:dyDescent="0.25">
      <c r="A593" s="12">
        <v>589</v>
      </c>
      <c r="B593" s="13"/>
      <c r="C593" s="13"/>
      <c r="D593" s="13"/>
      <c r="E593" s="13"/>
      <c r="F593" s="13"/>
      <c r="H593" s="3"/>
      <c r="I593" s="3"/>
      <c r="J593" s="3"/>
      <c r="K593" s="3"/>
      <c r="L593" s="3"/>
      <c r="M593" s="3"/>
      <c r="N593" s="3"/>
      <c r="O593" s="3"/>
      <c r="P593" s="3"/>
    </row>
    <row r="594" spans="1:16" x14ac:dyDescent="0.25">
      <c r="A594" s="12">
        <v>590</v>
      </c>
      <c r="B594" s="13"/>
      <c r="C594" s="13"/>
      <c r="D594" s="13"/>
      <c r="E594" s="13"/>
      <c r="F594" s="13"/>
      <c r="H594" s="3"/>
      <c r="I594" s="3"/>
      <c r="J594" s="3"/>
      <c r="K594" s="3"/>
      <c r="L594" s="3"/>
      <c r="M594" s="3"/>
      <c r="N594" s="3"/>
      <c r="O594" s="3"/>
      <c r="P594" s="3"/>
    </row>
    <row r="595" spans="1:16" x14ac:dyDescent="0.25">
      <c r="A595" s="12">
        <v>591</v>
      </c>
      <c r="B595" s="13"/>
      <c r="C595" s="13"/>
      <c r="D595" s="13"/>
      <c r="E595" s="13"/>
      <c r="F595" s="13"/>
      <c r="H595" s="3"/>
      <c r="I595" s="3"/>
      <c r="J595" s="3"/>
      <c r="K595" s="3"/>
      <c r="L595" s="3"/>
      <c r="M595" s="3"/>
      <c r="N595" s="3"/>
      <c r="O595" s="3"/>
      <c r="P595" s="3"/>
    </row>
    <row r="596" spans="1:16" x14ac:dyDescent="0.25">
      <c r="A596" s="12">
        <v>592</v>
      </c>
      <c r="B596" s="13"/>
      <c r="C596" s="13"/>
      <c r="D596" s="13"/>
      <c r="E596" s="13"/>
      <c r="F596" s="13"/>
      <c r="H596" s="3"/>
      <c r="I596" s="3"/>
      <c r="J596" s="3"/>
      <c r="K596" s="3"/>
      <c r="L596" s="3"/>
      <c r="M596" s="3"/>
      <c r="N596" s="3"/>
      <c r="O596" s="3"/>
      <c r="P596" s="3"/>
    </row>
    <row r="597" spans="1:16" x14ac:dyDescent="0.25">
      <c r="A597" s="12">
        <v>593</v>
      </c>
      <c r="B597" s="13"/>
      <c r="C597" s="13"/>
      <c r="D597" s="13"/>
      <c r="E597" s="13"/>
      <c r="F597" s="13"/>
      <c r="H597" s="3"/>
      <c r="I597" s="3"/>
      <c r="J597" s="3"/>
      <c r="K597" s="3"/>
      <c r="L597" s="3"/>
      <c r="M597" s="3"/>
      <c r="N597" s="3"/>
      <c r="O597" s="3"/>
      <c r="P597" s="3"/>
    </row>
    <row r="598" spans="1:16" x14ac:dyDescent="0.25">
      <c r="A598" s="12">
        <v>594</v>
      </c>
      <c r="B598" s="13"/>
      <c r="C598" s="13"/>
      <c r="D598" s="13"/>
      <c r="E598" s="13"/>
      <c r="F598" s="13"/>
      <c r="H598" s="3"/>
      <c r="I598" s="3"/>
      <c r="J598" s="3"/>
      <c r="K598" s="3"/>
      <c r="L598" s="3"/>
      <c r="M598" s="3"/>
      <c r="N598" s="3"/>
      <c r="O598" s="3"/>
      <c r="P598" s="3"/>
    </row>
    <row r="599" spans="1:16" x14ac:dyDescent="0.25">
      <c r="A599" s="12">
        <v>595</v>
      </c>
      <c r="B599" s="13"/>
      <c r="C599" s="13"/>
      <c r="D599" s="13"/>
      <c r="E599" s="13"/>
      <c r="F599" s="13"/>
      <c r="H599" s="3"/>
      <c r="I599" s="3"/>
      <c r="J599" s="3"/>
      <c r="K599" s="3"/>
      <c r="L599" s="3"/>
      <c r="M599" s="3"/>
      <c r="N599" s="3"/>
      <c r="O599" s="3"/>
      <c r="P599" s="3"/>
    </row>
    <row r="600" spans="1:16" x14ac:dyDescent="0.25">
      <c r="A600" s="12">
        <v>596</v>
      </c>
      <c r="B600" s="13"/>
      <c r="C600" s="13"/>
      <c r="D600" s="13"/>
      <c r="E600" s="13"/>
      <c r="F600" s="13"/>
      <c r="H600" s="3"/>
      <c r="I600" s="3"/>
      <c r="J600" s="3"/>
      <c r="K600" s="3"/>
      <c r="L600" s="3"/>
      <c r="M600" s="3"/>
      <c r="N600" s="3"/>
      <c r="O600" s="3"/>
      <c r="P600" s="3"/>
    </row>
    <row r="601" spans="1:16" x14ac:dyDescent="0.25">
      <c r="A601" s="12">
        <v>597</v>
      </c>
      <c r="B601" s="13"/>
      <c r="C601" s="13"/>
      <c r="D601" s="13"/>
      <c r="E601" s="13"/>
      <c r="F601" s="13"/>
      <c r="H601" s="3"/>
      <c r="I601" s="3"/>
      <c r="J601" s="3"/>
      <c r="K601" s="3"/>
      <c r="L601" s="3"/>
      <c r="M601" s="3"/>
      <c r="N601" s="3"/>
      <c r="O601" s="3"/>
      <c r="P601" s="3"/>
    </row>
    <row r="602" spans="1:16" x14ac:dyDescent="0.25">
      <c r="A602" s="12">
        <v>598</v>
      </c>
      <c r="B602" s="13"/>
      <c r="C602" s="13"/>
      <c r="D602" s="13"/>
      <c r="E602" s="13"/>
      <c r="F602" s="13"/>
      <c r="H602" s="3"/>
      <c r="I602" s="3"/>
      <c r="J602" s="3"/>
      <c r="K602" s="3"/>
      <c r="L602" s="3"/>
      <c r="M602" s="3"/>
      <c r="N602" s="3"/>
      <c r="O602" s="3"/>
      <c r="P602" s="3"/>
    </row>
    <row r="603" spans="1:16" x14ac:dyDescent="0.25">
      <c r="A603" s="12">
        <v>599</v>
      </c>
      <c r="B603" s="13"/>
      <c r="C603" s="13"/>
      <c r="D603" s="13"/>
      <c r="E603" s="13"/>
      <c r="F603" s="13"/>
      <c r="H603" s="3"/>
      <c r="I603" s="3"/>
      <c r="J603" s="3"/>
      <c r="K603" s="3"/>
      <c r="L603" s="3"/>
      <c r="M603" s="3"/>
      <c r="N603" s="3"/>
      <c r="O603" s="3"/>
      <c r="P603" s="3"/>
    </row>
    <row r="604" spans="1:16" x14ac:dyDescent="0.25">
      <c r="A604" s="12">
        <v>600</v>
      </c>
      <c r="B604" s="13"/>
      <c r="C604" s="13"/>
      <c r="D604" s="13"/>
      <c r="E604" s="13"/>
      <c r="F604" s="13"/>
      <c r="H604" s="3"/>
      <c r="I604" s="3"/>
      <c r="J604" s="3"/>
      <c r="K604" s="3"/>
      <c r="L604" s="3"/>
      <c r="M604" s="3"/>
      <c r="N604" s="3"/>
      <c r="O604" s="3"/>
      <c r="P604" s="3"/>
    </row>
    <row r="605" spans="1:16" x14ac:dyDescent="0.25">
      <c r="A605" s="12">
        <v>601</v>
      </c>
      <c r="B605" s="13"/>
      <c r="C605" s="13"/>
      <c r="D605" s="13"/>
      <c r="E605" s="13"/>
      <c r="F605" s="13"/>
      <c r="H605" s="3"/>
      <c r="I605" s="3"/>
      <c r="J605" s="3"/>
      <c r="K605" s="3"/>
      <c r="L605" s="3"/>
      <c r="M605" s="3"/>
      <c r="N605" s="3"/>
      <c r="O605" s="3"/>
      <c r="P605" s="3"/>
    </row>
    <row r="606" spans="1:16" x14ac:dyDescent="0.25">
      <c r="A606" s="12">
        <v>602</v>
      </c>
      <c r="B606" s="13"/>
      <c r="C606" s="13"/>
      <c r="D606" s="13"/>
      <c r="E606" s="13"/>
      <c r="F606" s="13"/>
      <c r="H606" s="3"/>
      <c r="I606" s="3"/>
      <c r="J606" s="3"/>
      <c r="K606" s="3"/>
      <c r="L606" s="3"/>
      <c r="M606" s="3"/>
      <c r="N606" s="3"/>
      <c r="O606" s="3"/>
      <c r="P606" s="3"/>
    </row>
    <row r="607" spans="1:16" x14ac:dyDescent="0.25">
      <c r="A607" s="12">
        <v>603</v>
      </c>
      <c r="B607" s="13"/>
      <c r="C607" s="13"/>
      <c r="D607" s="13"/>
      <c r="E607" s="13"/>
      <c r="F607" s="13"/>
      <c r="H607" s="3"/>
      <c r="I607" s="3"/>
      <c r="J607" s="3"/>
      <c r="K607" s="3"/>
      <c r="L607" s="3"/>
      <c r="M607" s="3"/>
      <c r="N607" s="3"/>
      <c r="O607" s="3"/>
      <c r="P607" s="3"/>
    </row>
    <row r="608" spans="1:16" x14ac:dyDescent="0.25">
      <c r="A608" s="12">
        <v>604</v>
      </c>
      <c r="B608" s="13"/>
      <c r="C608" s="13"/>
      <c r="D608" s="13"/>
      <c r="E608" s="13"/>
      <c r="F608" s="13"/>
      <c r="H608" s="3"/>
      <c r="I608" s="3"/>
      <c r="J608" s="3"/>
      <c r="K608" s="3"/>
      <c r="L608" s="3"/>
      <c r="M608" s="3"/>
      <c r="N608" s="3"/>
      <c r="O608" s="3"/>
      <c r="P608" s="3"/>
    </row>
    <row r="609" spans="1:16" x14ac:dyDescent="0.25">
      <c r="A609" s="12">
        <v>605</v>
      </c>
      <c r="B609" s="13"/>
      <c r="C609" s="13"/>
      <c r="D609" s="13"/>
      <c r="E609" s="13"/>
      <c r="F609" s="13"/>
      <c r="H609" s="3"/>
      <c r="I609" s="3"/>
      <c r="J609" s="3"/>
      <c r="K609" s="3"/>
      <c r="L609" s="3"/>
      <c r="M609" s="3"/>
      <c r="N609" s="3"/>
      <c r="O609" s="3"/>
      <c r="P609" s="3"/>
    </row>
    <row r="610" spans="1:16" x14ac:dyDescent="0.25">
      <c r="A610" s="12">
        <v>606</v>
      </c>
      <c r="B610" s="13"/>
      <c r="C610" s="13"/>
      <c r="D610" s="13"/>
      <c r="E610" s="13"/>
      <c r="F610" s="13"/>
      <c r="H610" s="3"/>
      <c r="I610" s="3"/>
      <c r="J610" s="3"/>
      <c r="K610" s="3"/>
      <c r="L610" s="3"/>
      <c r="M610" s="3"/>
      <c r="N610" s="3"/>
      <c r="O610" s="3"/>
      <c r="P610" s="3"/>
    </row>
    <row r="611" spans="1:16" x14ac:dyDescent="0.25">
      <c r="A611" s="12">
        <v>607</v>
      </c>
      <c r="B611" s="13"/>
      <c r="C611" s="13"/>
      <c r="D611" s="13"/>
      <c r="E611" s="13"/>
      <c r="F611" s="13"/>
      <c r="H611" s="3"/>
      <c r="I611" s="3"/>
      <c r="J611" s="3"/>
      <c r="K611" s="3"/>
      <c r="L611" s="3"/>
      <c r="M611" s="3"/>
      <c r="N611" s="3"/>
      <c r="O611" s="3"/>
      <c r="P611" s="3"/>
    </row>
    <row r="612" spans="1:16" x14ac:dyDescent="0.25">
      <c r="A612" s="12">
        <v>608</v>
      </c>
      <c r="B612" s="13"/>
      <c r="C612" s="13"/>
      <c r="D612" s="13"/>
      <c r="E612" s="13"/>
      <c r="F612" s="13"/>
      <c r="H612" s="3"/>
      <c r="I612" s="3"/>
      <c r="J612" s="3"/>
      <c r="K612" s="3"/>
      <c r="L612" s="3"/>
      <c r="M612" s="3"/>
      <c r="N612" s="3"/>
      <c r="O612" s="3"/>
      <c r="P612" s="3"/>
    </row>
    <row r="613" spans="1:16" x14ac:dyDescent="0.25">
      <c r="A613" s="12">
        <v>609</v>
      </c>
      <c r="B613" s="13"/>
      <c r="C613" s="13"/>
      <c r="D613" s="13"/>
      <c r="E613" s="13"/>
      <c r="F613" s="13"/>
      <c r="H613" s="3"/>
      <c r="I613" s="3"/>
      <c r="J613" s="3"/>
      <c r="K613" s="3"/>
      <c r="L613" s="3"/>
      <c r="M613" s="3"/>
      <c r="N613" s="3"/>
      <c r="O613" s="3"/>
      <c r="P613" s="3"/>
    </row>
    <row r="614" spans="1:16" x14ac:dyDescent="0.25">
      <c r="A614" s="12">
        <v>610</v>
      </c>
      <c r="B614" s="13"/>
      <c r="C614" s="13"/>
      <c r="D614" s="13"/>
      <c r="E614" s="13"/>
      <c r="F614" s="13"/>
      <c r="H614" s="3"/>
      <c r="I614" s="3"/>
      <c r="J614" s="3"/>
      <c r="K614" s="3"/>
      <c r="L614" s="3"/>
      <c r="M614" s="3"/>
      <c r="N614" s="3"/>
      <c r="O614" s="3"/>
      <c r="P614" s="3"/>
    </row>
    <row r="615" spans="1:16" x14ac:dyDescent="0.25">
      <c r="A615" s="12">
        <v>611</v>
      </c>
      <c r="B615" s="13"/>
      <c r="C615" s="13"/>
      <c r="D615" s="13"/>
      <c r="E615" s="13"/>
      <c r="F615" s="13"/>
      <c r="H615" s="3"/>
      <c r="I615" s="3"/>
      <c r="J615" s="3"/>
      <c r="K615" s="3"/>
      <c r="L615" s="3"/>
      <c r="M615" s="3"/>
      <c r="N615" s="3"/>
      <c r="O615" s="3"/>
      <c r="P615" s="3"/>
    </row>
    <row r="616" spans="1:16" x14ac:dyDescent="0.25">
      <c r="A616" s="12">
        <v>612</v>
      </c>
      <c r="B616" s="13"/>
      <c r="C616" s="13"/>
      <c r="D616" s="13"/>
      <c r="E616" s="13"/>
      <c r="F616" s="13"/>
      <c r="H616" s="3"/>
      <c r="I616" s="3"/>
      <c r="J616" s="3"/>
      <c r="K616" s="3"/>
      <c r="L616" s="3"/>
      <c r="M616" s="3"/>
      <c r="N616" s="3"/>
      <c r="O616" s="3"/>
      <c r="P616" s="3"/>
    </row>
    <row r="617" spans="1:16" x14ac:dyDescent="0.25">
      <c r="A617" s="12">
        <v>613</v>
      </c>
      <c r="B617" s="13"/>
      <c r="C617" s="13"/>
      <c r="D617" s="13"/>
      <c r="E617" s="13"/>
      <c r="F617" s="13"/>
      <c r="H617" s="3"/>
      <c r="I617" s="3"/>
      <c r="J617" s="3"/>
      <c r="K617" s="3"/>
      <c r="L617" s="3"/>
      <c r="M617" s="3"/>
      <c r="N617" s="3"/>
      <c r="O617" s="3"/>
      <c r="P617" s="3"/>
    </row>
    <row r="618" spans="1:16" x14ac:dyDescent="0.25">
      <c r="A618" s="12">
        <v>614</v>
      </c>
      <c r="B618" s="13"/>
      <c r="C618" s="13"/>
      <c r="D618" s="13"/>
      <c r="E618" s="13"/>
      <c r="F618" s="13"/>
      <c r="H618" s="3"/>
      <c r="I618" s="3"/>
      <c r="J618" s="3"/>
      <c r="K618" s="3"/>
      <c r="L618" s="3"/>
      <c r="M618" s="3"/>
      <c r="N618" s="3"/>
      <c r="O618" s="3"/>
      <c r="P618" s="3"/>
    </row>
    <row r="619" spans="1:16" x14ac:dyDescent="0.25">
      <c r="A619" s="12">
        <v>615</v>
      </c>
      <c r="B619" s="13"/>
      <c r="C619" s="13"/>
      <c r="D619" s="13"/>
      <c r="E619" s="13"/>
      <c r="F619" s="13"/>
      <c r="H619" s="3"/>
      <c r="I619" s="3"/>
      <c r="J619" s="3"/>
      <c r="K619" s="3"/>
      <c r="L619" s="3"/>
      <c r="M619" s="3"/>
      <c r="N619" s="3"/>
      <c r="O619" s="3"/>
      <c r="P619" s="3"/>
    </row>
    <row r="620" spans="1:16" x14ac:dyDescent="0.25">
      <c r="A620" s="12">
        <v>616</v>
      </c>
      <c r="B620" s="13"/>
      <c r="C620" s="13"/>
      <c r="D620" s="13"/>
      <c r="E620" s="13"/>
      <c r="F620" s="13"/>
      <c r="H620" s="3"/>
      <c r="I620" s="3"/>
      <c r="J620" s="3"/>
      <c r="K620" s="3"/>
      <c r="L620" s="3"/>
      <c r="M620" s="3"/>
      <c r="N620" s="3"/>
      <c r="O620" s="3"/>
      <c r="P620" s="3"/>
    </row>
    <row r="621" spans="1:16" x14ac:dyDescent="0.25">
      <c r="A621" s="12">
        <v>617</v>
      </c>
      <c r="B621" s="13"/>
      <c r="C621" s="13"/>
      <c r="D621" s="13"/>
      <c r="E621" s="13"/>
      <c r="F621" s="13"/>
      <c r="H621" s="3"/>
      <c r="I621" s="3"/>
      <c r="J621" s="3"/>
      <c r="K621" s="3"/>
      <c r="L621" s="3"/>
      <c r="M621" s="3"/>
      <c r="N621" s="3"/>
      <c r="O621" s="3"/>
      <c r="P621" s="3"/>
    </row>
    <row r="622" spans="1:16" x14ac:dyDescent="0.25">
      <c r="A622" s="12">
        <v>618</v>
      </c>
      <c r="B622" s="13"/>
      <c r="C622" s="13"/>
      <c r="D622" s="13"/>
      <c r="E622" s="13"/>
      <c r="F622" s="13"/>
      <c r="H622" s="3"/>
      <c r="I622" s="3"/>
      <c r="J622" s="3"/>
      <c r="K622" s="3"/>
      <c r="L622" s="3"/>
      <c r="M622" s="3"/>
      <c r="N622" s="3"/>
      <c r="O622" s="3"/>
      <c r="P622" s="3"/>
    </row>
    <row r="623" spans="1:16" x14ac:dyDescent="0.25">
      <c r="A623" s="12">
        <v>619</v>
      </c>
      <c r="B623" s="13"/>
      <c r="C623" s="13"/>
      <c r="D623" s="13"/>
      <c r="E623" s="13"/>
      <c r="F623" s="13"/>
      <c r="H623" s="3"/>
      <c r="I623" s="3"/>
      <c r="J623" s="3"/>
      <c r="K623" s="3"/>
      <c r="L623" s="3"/>
      <c r="M623" s="3"/>
      <c r="N623" s="3"/>
      <c r="O623" s="3"/>
      <c r="P623" s="3"/>
    </row>
    <row r="624" spans="1:16" x14ac:dyDescent="0.25">
      <c r="A624" s="12">
        <v>620</v>
      </c>
      <c r="B624" s="13"/>
      <c r="C624" s="13"/>
      <c r="D624" s="13"/>
      <c r="E624" s="13"/>
      <c r="F624" s="13"/>
      <c r="H624" s="3"/>
      <c r="I624" s="3"/>
      <c r="J624" s="3"/>
      <c r="K624" s="3"/>
      <c r="L624" s="3"/>
      <c r="M624" s="3"/>
      <c r="N624" s="3"/>
      <c r="O624" s="3"/>
      <c r="P624" s="3"/>
    </row>
    <row r="625" spans="1:16" x14ac:dyDescent="0.25">
      <c r="A625" s="12">
        <v>621</v>
      </c>
      <c r="B625" s="13"/>
      <c r="C625" s="13"/>
      <c r="D625" s="13"/>
      <c r="E625" s="13"/>
      <c r="F625" s="13"/>
      <c r="H625" s="3"/>
      <c r="I625" s="3"/>
      <c r="J625" s="3"/>
      <c r="K625" s="3"/>
      <c r="L625" s="3"/>
      <c r="M625" s="3"/>
      <c r="N625" s="3"/>
      <c r="O625" s="3"/>
      <c r="P625" s="3"/>
    </row>
    <row r="626" spans="1:16" x14ac:dyDescent="0.25">
      <c r="A626" s="12">
        <v>622</v>
      </c>
      <c r="B626" s="13"/>
      <c r="C626" s="13"/>
      <c r="D626" s="13"/>
      <c r="E626" s="13"/>
      <c r="F626" s="13"/>
      <c r="H626" s="3"/>
      <c r="I626" s="3"/>
      <c r="J626" s="3"/>
      <c r="K626" s="3"/>
      <c r="L626" s="3"/>
      <c r="M626" s="3"/>
      <c r="N626" s="3"/>
      <c r="O626" s="3"/>
      <c r="P626" s="3"/>
    </row>
    <row r="627" spans="1:16" x14ac:dyDescent="0.25">
      <c r="A627" s="12">
        <v>623</v>
      </c>
      <c r="B627" s="13"/>
      <c r="C627" s="13"/>
      <c r="D627" s="13"/>
      <c r="E627" s="13"/>
      <c r="F627" s="13"/>
      <c r="H627" s="3"/>
      <c r="I627" s="3"/>
      <c r="J627" s="3"/>
      <c r="K627" s="3"/>
      <c r="L627" s="3"/>
      <c r="M627" s="3"/>
      <c r="N627" s="3"/>
      <c r="O627" s="3"/>
      <c r="P627" s="3"/>
    </row>
    <row r="628" spans="1:16" x14ac:dyDescent="0.25">
      <c r="A628" s="12">
        <v>624</v>
      </c>
      <c r="B628" s="13"/>
      <c r="C628" s="13"/>
      <c r="D628" s="13"/>
      <c r="E628" s="13"/>
      <c r="F628" s="13"/>
      <c r="H628" s="3"/>
      <c r="I628" s="3"/>
      <c r="J628" s="3"/>
      <c r="K628" s="3"/>
      <c r="L628" s="3"/>
      <c r="M628" s="3"/>
      <c r="N628" s="3"/>
      <c r="O628" s="3"/>
      <c r="P628" s="3"/>
    </row>
    <row r="629" spans="1:16" x14ac:dyDescent="0.25">
      <c r="A629" s="12">
        <v>625</v>
      </c>
      <c r="B629" s="13"/>
      <c r="C629" s="13"/>
      <c r="D629" s="13"/>
      <c r="E629" s="13"/>
      <c r="F629" s="13"/>
      <c r="H629" s="3"/>
      <c r="I629" s="3"/>
      <c r="J629" s="3"/>
      <c r="K629" s="3"/>
      <c r="L629" s="3"/>
      <c r="M629" s="3"/>
      <c r="N629" s="3"/>
      <c r="O629" s="3"/>
      <c r="P629" s="3"/>
    </row>
    <row r="630" spans="1:16" x14ac:dyDescent="0.25">
      <c r="A630" s="12">
        <v>626</v>
      </c>
      <c r="B630" s="13"/>
      <c r="C630" s="13"/>
      <c r="D630" s="13"/>
      <c r="E630" s="13"/>
      <c r="F630" s="13"/>
      <c r="H630" s="3"/>
      <c r="I630" s="3"/>
      <c r="J630" s="3"/>
      <c r="K630" s="3"/>
      <c r="L630" s="3"/>
      <c r="M630" s="3"/>
      <c r="N630" s="3"/>
      <c r="O630" s="3"/>
      <c r="P630" s="3"/>
    </row>
    <row r="631" spans="1:16" x14ac:dyDescent="0.25">
      <c r="A631" s="12">
        <v>627</v>
      </c>
      <c r="B631" s="13"/>
      <c r="C631" s="13"/>
      <c r="D631" s="13"/>
      <c r="E631" s="13"/>
      <c r="F631" s="13"/>
      <c r="H631" s="3"/>
      <c r="I631" s="3"/>
      <c r="J631" s="3"/>
      <c r="K631" s="3"/>
      <c r="L631" s="3"/>
      <c r="M631" s="3"/>
      <c r="N631" s="3"/>
      <c r="O631" s="3"/>
      <c r="P631" s="3"/>
    </row>
    <row r="632" spans="1:16" x14ac:dyDescent="0.25">
      <c r="A632" s="12">
        <v>628</v>
      </c>
      <c r="B632" s="13"/>
      <c r="C632" s="13"/>
      <c r="D632" s="13"/>
      <c r="E632" s="13"/>
      <c r="F632" s="13"/>
      <c r="H632" s="3"/>
      <c r="I632" s="3"/>
      <c r="J632" s="3"/>
      <c r="K632" s="3"/>
      <c r="L632" s="3"/>
      <c r="M632" s="3"/>
      <c r="N632" s="3"/>
      <c r="O632" s="3"/>
      <c r="P632" s="3"/>
    </row>
    <row r="633" spans="1:16" x14ac:dyDescent="0.25">
      <c r="A633" s="12">
        <v>629</v>
      </c>
      <c r="B633" s="13"/>
      <c r="C633" s="13"/>
      <c r="D633" s="13"/>
      <c r="E633" s="13"/>
      <c r="F633" s="13"/>
      <c r="H633" s="3"/>
      <c r="I633" s="3"/>
      <c r="J633" s="3"/>
      <c r="K633" s="3"/>
      <c r="L633" s="3"/>
      <c r="M633" s="3"/>
      <c r="N633" s="3"/>
      <c r="O633" s="3"/>
      <c r="P633" s="3"/>
    </row>
    <row r="634" spans="1:16" x14ac:dyDescent="0.25">
      <c r="A634" s="12">
        <v>630</v>
      </c>
      <c r="B634" s="13"/>
      <c r="C634" s="13"/>
      <c r="D634" s="13"/>
      <c r="E634" s="13"/>
      <c r="F634" s="13"/>
      <c r="H634" s="3"/>
      <c r="I634" s="3"/>
      <c r="J634" s="3"/>
      <c r="K634" s="3"/>
      <c r="L634" s="3"/>
      <c r="M634" s="3"/>
      <c r="N634" s="3"/>
      <c r="O634" s="3"/>
      <c r="P634" s="3"/>
    </row>
    <row r="635" spans="1:16" x14ac:dyDescent="0.25">
      <c r="A635" s="12">
        <v>631</v>
      </c>
      <c r="B635" s="13"/>
      <c r="C635" s="13"/>
      <c r="D635" s="13"/>
      <c r="E635" s="13"/>
      <c r="F635" s="13"/>
      <c r="H635" s="3"/>
      <c r="I635" s="3"/>
      <c r="J635" s="3"/>
      <c r="K635" s="3"/>
      <c r="L635" s="3"/>
      <c r="M635" s="3"/>
      <c r="N635" s="3"/>
      <c r="O635" s="3"/>
      <c r="P635" s="3"/>
    </row>
    <row r="636" spans="1:16" x14ac:dyDescent="0.25">
      <c r="A636" s="12">
        <v>632</v>
      </c>
      <c r="B636" s="13"/>
      <c r="C636" s="13"/>
      <c r="D636" s="13"/>
      <c r="E636" s="13"/>
      <c r="F636" s="13"/>
      <c r="H636" s="3"/>
      <c r="I636" s="3"/>
      <c r="J636" s="3"/>
      <c r="K636" s="3"/>
      <c r="L636" s="3"/>
      <c r="M636" s="3"/>
      <c r="N636" s="3"/>
      <c r="O636" s="3"/>
      <c r="P636" s="3"/>
    </row>
    <row r="637" spans="1:16" x14ac:dyDescent="0.25">
      <c r="A637" s="12">
        <v>633</v>
      </c>
      <c r="B637" s="13"/>
      <c r="C637" s="13"/>
      <c r="D637" s="13"/>
      <c r="E637" s="13"/>
      <c r="F637" s="13"/>
      <c r="H637" s="3"/>
      <c r="I637" s="3"/>
      <c r="J637" s="3"/>
      <c r="K637" s="3"/>
      <c r="L637" s="3"/>
      <c r="M637" s="3"/>
      <c r="N637" s="3"/>
      <c r="O637" s="3"/>
      <c r="P637" s="3"/>
    </row>
    <row r="638" spans="1:16" x14ac:dyDescent="0.25">
      <c r="A638" s="12">
        <v>634</v>
      </c>
      <c r="B638" s="13"/>
      <c r="C638" s="13"/>
      <c r="D638" s="13"/>
      <c r="E638" s="13"/>
      <c r="F638" s="13"/>
      <c r="H638" s="3"/>
      <c r="I638" s="3"/>
      <c r="J638" s="3"/>
      <c r="K638" s="3"/>
      <c r="L638" s="3"/>
      <c r="M638" s="3"/>
      <c r="N638" s="3"/>
      <c r="O638" s="3"/>
      <c r="P638" s="3"/>
    </row>
    <row r="639" spans="1:16" x14ac:dyDescent="0.25">
      <c r="A639" s="12">
        <v>635</v>
      </c>
      <c r="B639" s="13"/>
      <c r="C639" s="13"/>
      <c r="D639" s="13"/>
      <c r="E639" s="13"/>
      <c r="F639" s="13"/>
      <c r="H639" s="3"/>
      <c r="I639" s="3"/>
      <c r="J639" s="3"/>
      <c r="K639" s="3"/>
      <c r="L639" s="3"/>
      <c r="M639" s="3"/>
      <c r="N639" s="3"/>
      <c r="O639" s="3"/>
      <c r="P639" s="3"/>
    </row>
    <row r="640" spans="1:16" x14ac:dyDescent="0.25">
      <c r="A640" s="12">
        <v>636</v>
      </c>
      <c r="B640" s="13"/>
      <c r="C640" s="13"/>
      <c r="D640" s="13"/>
      <c r="E640" s="13"/>
      <c r="F640" s="13"/>
      <c r="H640" s="3"/>
      <c r="I640" s="3"/>
      <c r="J640" s="3"/>
      <c r="K640" s="3"/>
      <c r="L640" s="3"/>
      <c r="M640" s="3"/>
      <c r="N640" s="3"/>
      <c r="O640" s="3"/>
      <c r="P640" s="3"/>
    </row>
    <row r="641" spans="1:16" x14ac:dyDescent="0.25">
      <c r="A641" s="12">
        <v>637</v>
      </c>
      <c r="B641" s="13"/>
      <c r="C641" s="13"/>
      <c r="D641" s="13"/>
      <c r="E641" s="13"/>
      <c r="F641" s="13"/>
      <c r="H641" s="3"/>
      <c r="I641" s="3"/>
      <c r="J641" s="3"/>
      <c r="K641" s="3"/>
      <c r="L641" s="3"/>
      <c r="M641" s="3"/>
      <c r="N641" s="3"/>
      <c r="O641" s="3"/>
      <c r="P641" s="3"/>
    </row>
    <row r="642" spans="1:16" x14ac:dyDescent="0.25">
      <c r="A642" s="12">
        <v>638</v>
      </c>
      <c r="B642" s="13"/>
      <c r="C642" s="13"/>
      <c r="D642" s="13"/>
      <c r="E642" s="13"/>
      <c r="F642" s="13"/>
      <c r="H642" s="3"/>
      <c r="I642" s="3"/>
      <c r="J642" s="3"/>
      <c r="K642" s="3"/>
      <c r="L642" s="3"/>
      <c r="M642" s="3"/>
      <c r="N642" s="3"/>
      <c r="O642" s="3"/>
      <c r="P642" s="3"/>
    </row>
    <row r="643" spans="1:16" x14ac:dyDescent="0.25">
      <c r="A643" s="12">
        <v>639</v>
      </c>
      <c r="B643" s="13"/>
      <c r="C643" s="13"/>
      <c r="D643" s="13"/>
      <c r="E643" s="13"/>
      <c r="F643" s="13"/>
      <c r="H643" s="3"/>
      <c r="I643" s="3"/>
      <c r="J643" s="3"/>
      <c r="K643" s="3"/>
      <c r="L643" s="3"/>
      <c r="M643" s="3"/>
      <c r="N643" s="3"/>
      <c r="O643" s="3"/>
      <c r="P643" s="3"/>
    </row>
    <row r="644" spans="1:16" x14ac:dyDescent="0.25">
      <c r="A644" s="12">
        <v>640</v>
      </c>
      <c r="B644" s="13"/>
      <c r="C644" s="13"/>
      <c r="D644" s="13"/>
      <c r="E644" s="13"/>
      <c r="F644" s="13"/>
      <c r="H644" s="3"/>
      <c r="I644" s="3"/>
      <c r="J644" s="3"/>
      <c r="K644" s="3"/>
      <c r="L644" s="3"/>
      <c r="M644" s="3"/>
      <c r="N644" s="3"/>
      <c r="O644" s="3"/>
      <c r="P644" s="3"/>
    </row>
    <row r="645" spans="1:16" x14ac:dyDescent="0.25">
      <c r="A645" s="12">
        <v>641</v>
      </c>
      <c r="B645" s="13"/>
      <c r="C645" s="13"/>
      <c r="D645" s="13"/>
      <c r="E645" s="13"/>
      <c r="F645" s="13"/>
      <c r="H645" s="3"/>
      <c r="I645" s="3"/>
      <c r="J645" s="3"/>
      <c r="K645" s="3"/>
      <c r="L645" s="3"/>
      <c r="M645" s="3"/>
      <c r="N645" s="3"/>
      <c r="O645" s="3"/>
      <c r="P645" s="3"/>
    </row>
    <row r="646" spans="1:16" x14ac:dyDescent="0.25">
      <c r="A646" s="12">
        <v>642</v>
      </c>
      <c r="B646" s="13"/>
      <c r="C646" s="13"/>
      <c r="D646" s="13"/>
      <c r="E646" s="13"/>
      <c r="F646" s="13"/>
      <c r="H646" s="3"/>
      <c r="I646" s="3"/>
      <c r="J646" s="3"/>
      <c r="K646" s="3"/>
      <c r="L646" s="3"/>
      <c r="M646" s="3"/>
      <c r="N646" s="3"/>
      <c r="O646" s="3"/>
      <c r="P646" s="3"/>
    </row>
    <row r="647" spans="1:16" x14ac:dyDescent="0.25">
      <c r="A647" s="12">
        <v>643</v>
      </c>
      <c r="B647" s="13"/>
      <c r="C647" s="13"/>
      <c r="D647" s="13"/>
      <c r="E647" s="13"/>
      <c r="F647" s="13"/>
      <c r="H647" s="3"/>
      <c r="I647" s="3"/>
      <c r="J647" s="3"/>
      <c r="K647" s="3"/>
      <c r="L647" s="3"/>
      <c r="M647" s="3"/>
      <c r="N647" s="3"/>
      <c r="O647" s="3"/>
      <c r="P647" s="3"/>
    </row>
    <row r="648" spans="1:16" x14ac:dyDescent="0.25">
      <c r="A648" s="12">
        <v>644</v>
      </c>
      <c r="B648" s="13"/>
      <c r="C648" s="13"/>
      <c r="D648" s="13"/>
      <c r="E648" s="13"/>
      <c r="F648" s="13"/>
      <c r="H648" s="3"/>
      <c r="I648" s="3"/>
      <c r="J648" s="3"/>
      <c r="K648" s="3"/>
      <c r="L648" s="3"/>
      <c r="M648" s="3"/>
      <c r="N648" s="3"/>
      <c r="O648" s="3"/>
      <c r="P648" s="3"/>
    </row>
    <row r="649" spans="1:16" x14ac:dyDescent="0.25">
      <c r="A649" s="12">
        <v>645</v>
      </c>
      <c r="B649" s="13"/>
      <c r="C649" s="13"/>
      <c r="D649" s="13"/>
      <c r="E649" s="13"/>
      <c r="F649" s="13"/>
      <c r="H649" s="3"/>
      <c r="I649" s="3"/>
      <c r="J649" s="3"/>
      <c r="K649" s="3"/>
      <c r="L649" s="3"/>
      <c r="M649" s="3"/>
      <c r="N649" s="3"/>
      <c r="O649" s="3"/>
      <c r="P649" s="3"/>
    </row>
    <row r="650" spans="1:16" x14ac:dyDescent="0.25">
      <c r="A650" s="12">
        <v>646</v>
      </c>
      <c r="B650" s="13"/>
      <c r="C650" s="13"/>
      <c r="D650" s="13"/>
      <c r="E650" s="13"/>
      <c r="F650" s="13"/>
      <c r="H650" s="3"/>
      <c r="I650" s="3"/>
      <c r="J650" s="3"/>
      <c r="K650" s="3"/>
      <c r="L650" s="3"/>
      <c r="M650" s="3"/>
      <c r="N650" s="3"/>
      <c r="O650" s="3"/>
      <c r="P650" s="3"/>
    </row>
    <row r="651" spans="1:16" x14ac:dyDescent="0.25">
      <c r="A651" s="12">
        <v>647</v>
      </c>
      <c r="B651" s="13"/>
      <c r="C651" s="13"/>
      <c r="D651" s="13"/>
      <c r="E651" s="13"/>
      <c r="F651" s="13"/>
      <c r="H651" s="3"/>
      <c r="I651" s="3"/>
      <c r="J651" s="3"/>
      <c r="K651" s="3"/>
      <c r="L651" s="3"/>
      <c r="M651" s="3"/>
      <c r="N651" s="3"/>
      <c r="O651" s="3"/>
      <c r="P651" s="3"/>
    </row>
    <row r="652" spans="1:16" x14ac:dyDescent="0.25">
      <c r="A652" s="12">
        <v>648</v>
      </c>
      <c r="B652" s="13"/>
      <c r="C652" s="13"/>
      <c r="D652" s="13"/>
      <c r="E652" s="13"/>
      <c r="F652" s="13"/>
      <c r="H652" s="3"/>
      <c r="I652" s="3"/>
      <c r="J652" s="3"/>
      <c r="K652" s="3"/>
      <c r="L652" s="3"/>
      <c r="M652" s="3"/>
      <c r="N652" s="3"/>
      <c r="O652" s="3"/>
      <c r="P652" s="3"/>
    </row>
    <row r="653" spans="1:16" x14ac:dyDescent="0.25">
      <c r="A653" s="12">
        <v>649</v>
      </c>
      <c r="B653" s="13"/>
      <c r="C653" s="13"/>
      <c r="D653" s="13"/>
      <c r="E653" s="13"/>
      <c r="F653" s="13"/>
      <c r="H653" s="3"/>
      <c r="I653" s="3"/>
      <c r="J653" s="3"/>
      <c r="K653" s="3"/>
      <c r="L653" s="3"/>
      <c r="M653" s="3"/>
      <c r="N653" s="3"/>
      <c r="O653" s="3"/>
      <c r="P653" s="3"/>
    </row>
    <row r="654" spans="1:16" x14ac:dyDescent="0.25">
      <c r="A654" s="12">
        <v>650</v>
      </c>
      <c r="B654" s="13"/>
      <c r="C654" s="13"/>
      <c r="D654" s="13"/>
      <c r="E654" s="13"/>
      <c r="F654" s="13"/>
      <c r="H654" s="3"/>
      <c r="I654" s="3"/>
      <c r="J654" s="3"/>
      <c r="K654" s="3"/>
      <c r="L654" s="3"/>
      <c r="M654" s="3"/>
      <c r="N654" s="3"/>
      <c r="O654" s="3"/>
      <c r="P654" s="3"/>
    </row>
    <row r="655" spans="1:16" x14ac:dyDescent="0.25">
      <c r="A655" s="12">
        <v>651</v>
      </c>
      <c r="B655" s="13"/>
      <c r="C655" s="13"/>
      <c r="D655" s="13"/>
      <c r="E655" s="13"/>
      <c r="F655" s="13"/>
      <c r="H655" s="3"/>
      <c r="I655" s="3"/>
      <c r="J655" s="3"/>
      <c r="K655" s="3"/>
      <c r="L655" s="3"/>
      <c r="M655" s="3"/>
      <c r="N655" s="3"/>
      <c r="O655" s="3"/>
      <c r="P655" s="3"/>
    </row>
    <row r="656" spans="1:16" x14ac:dyDescent="0.25">
      <c r="A656" s="12">
        <v>652</v>
      </c>
      <c r="B656" s="13"/>
      <c r="C656" s="13"/>
      <c r="D656" s="13"/>
      <c r="E656" s="13"/>
      <c r="F656" s="13"/>
      <c r="H656" s="3"/>
      <c r="I656" s="3"/>
      <c r="J656" s="3"/>
      <c r="K656" s="3"/>
      <c r="L656" s="3"/>
      <c r="M656" s="3"/>
      <c r="N656" s="3"/>
      <c r="O656" s="3"/>
      <c r="P656" s="3"/>
    </row>
    <row r="657" spans="1:16" x14ac:dyDescent="0.25">
      <c r="A657" s="12">
        <v>653</v>
      </c>
      <c r="B657" s="13"/>
      <c r="C657" s="13"/>
      <c r="D657" s="13"/>
      <c r="E657" s="13"/>
      <c r="F657" s="13"/>
      <c r="H657" s="3"/>
      <c r="I657" s="3"/>
      <c r="J657" s="3"/>
      <c r="K657" s="3"/>
      <c r="L657" s="3"/>
      <c r="M657" s="3"/>
      <c r="N657" s="3"/>
      <c r="O657" s="3"/>
      <c r="P657" s="3"/>
    </row>
    <row r="658" spans="1:16" x14ac:dyDescent="0.25">
      <c r="A658" s="12">
        <v>654</v>
      </c>
      <c r="B658" s="13"/>
      <c r="C658" s="13"/>
      <c r="D658" s="13"/>
      <c r="E658" s="13"/>
      <c r="F658" s="13"/>
      <c r="H658" s="3"/>
      <c r="I658" s="3"/>
      <c r="J658" s="3"/>
      <c r="K658" s="3"/>
      <c r="L658" s="3"/>
      <c r="M658" s="3"/>
      <c r="N658" s="3"/>
      <c r="O658" s="3"/>
      <c r="P658" s="3"/>
    </row>
    <row r="659" spans="1:16" x14ac:dyDescent="0.25">
      <c r="A659" s="12">
        <v>655</v>
      </c>
      <c r="B659" s="13"/>
      <c r="C659" s="13"/>
      <c r="D659" s="13"/>
      <c r="E659" s="13"/>
      <c r="F659" s="13"/>
      <c r="H659" s="3"/>
      <c r="I659" s="3"/>
      <c r="J659" s="3"/>
      <c r="K659" s="3"/>
      <c r="L659" s="3"/>
      <c r="M659" s="3"/>
      <c r="N659" s="3"/>
      <c r="O659" s="3"/>
      <c r="P659" s="3"/>
    </row>
    <row r="660" spans="1:16" x14ac:dyDescent="0.25">
      <c r="A660" s="12">
        <v>656</v>
      </c>
      <c r="B660" s="13"/>
      <c r="C660" s="13"/>
      <c r="D660" s="13"/>
      <c r="E660" s="13"/>
      <c r="F660" s="13"/>
      <c r="H660" s="3"/>
      <c r="I660" s="3"/>
      <c r="J660" s="3"/>
      <c r="K660" s="3"/>
      <c r="L660" s="3"/>
      <c r="M660" s="3"/>
      <c r="N660" s="3"/>
      <c r="O660" s="3"/>
      <c r="P660" s="3"/>
    </row>
    <row r="661" spans="1:16" x14ac:dyDescent="0.25">
      <c r="A661" s="12">
        <v>657</v>
      </c>
      <c r="B661" s="13"/>
      <c r="C661" s="13"/>
      <c r="D661" s="13"/>
      <c r="E661" s="13"/>
      <c r="F661" s="13"/>
      <c r="H661" s="3"/>
      <c r="I661" s="3"/>
      <c r="J661" s="3"/>
      <c r="K661" s="3"/>
      <c r="L661" s="3"/>
      <c r="M661" s="3"/>
      <c r="N661" s="3"/>
      <c r="O661" s="3"/>
      <c r="P661" s="3"/>
    </row>
    <row r="662" spans="1:16" x14ac:dyDescent="0.25">
      <c r="A662" s="12">
        <v>658</v>
      </c>
      <c r="B662" s="13"/>
      <c r="C662" s="13"/>
      <c r="D662" s="13"/>
      <c r="E662" s="13"/>
      <c r="F662" s="13"/>
      <c r="H662" s="3"/>
      <c r="I662" s="3"/>
      <c r="J662" s="3"/>
      <c r="K662" s="3"/>
      <c r="L662" s="3"/>
      <c r="M662" s="3"/>
      <c r="N662" s="3"/>
      <c r="O662" s="3"/>
      <c r="P662" s="3"/>
    </row>
    <row r="663" spans="1:16" x14ac:dyDescent="0.25">
      <c r="A663" s="12">
        <v>659</v>
      </c>
      <c r="B663" s="13"/>
      <c r="C663" s="13"/>
      <c r="D663" s="13"/>
      <c r="E663" s="13"/>
      <c r="F663" s="13"/>
      <c r="H663" s="3"/>
      <c r="I663" s="3"/>
      <c r="J663" s="3"/>
      <c r="K663" s="3"/>
      <c r="L663" s="3"/>
      <c r="M663" s="3"/>
      <c r="N663" s="3"/>
      <c r="O663" s="3"/>
      <c r="P663" s="3"/>
    </row>
    <row r="664" spans="1:16" x14ac:dyDescent="0.25">
      <c r="A664" s="12">
        <v>660</v>
      </c>
      <c r="B664" s="13"/>
      <c r="C664" s="13"/>
      <c r="D664" s="13"/>
      <c r="E664" s="13"/>
      <c r="F664" s="13"/>
      <c r="H664" s="3"/>
      <c r="I664" s="3"/>
      <c r="J664" s="3"/>
      <c r="K664" s="3"/>
      <c r="L664" s="3"/>
      <c r="M664" s="3"/>
      <c r="N664" s="3"/>
      <c r="O664" s="3"/>
      <c r="P664" s="3"/>
    </row>
    <row r="665" spans="1:16" x14ac:dyDescent="0.25">
      <c r="A665" s="12">
        <v>661</v>
      </c>
      <c r="B665" s="13"/>
      <c r="C665" s="13"/>
      <c r="D665" s="13"/>
      <c r="E665" s="13"/>
      <c r="F665" s="13"/>
      <c r="H665" s="3"/>
      <c r="I665" s="3"/>
      <c r="J665" s="3"/>
      <c r="K665" s="3"/>
      <c r="L665" s="3"/>
      <c r="M665" s="3"/>
      <c r="N665" s="3"/>
      <c r="O665" s="3"/>
      <c r="P665" s="3"/>
    </row>
    <row r="666" spans="1:16" x14ac:dyDescent="0.25">
      <c r="A666" s="12">
        <v>662</v>
      </c>
      <c r="B666" s="13"/>
      <c r="C666" s="13"/>
      <c r="D666" s="13"/>
      <c r="E666" s="13"/>
      <c r="F666" s="13"/>
      <c r="H666" s="3"/>
      <c r="I666" s="3"/>
      <c r="J666" s="3"/>
      <c r="K666" s="3"/>
      <c r="L666" s="3"/>
      <c r="M666" s="3"/>
      <c r="N666" s="3"/>
      <c r="O666" s="3"/>
      <c r="P666" s="3"/>
    </row>
    <row r="667" spans="1:16" x14ac:dyDescent="0.25">
      <c r="A667" s="12">
        <v>663</v>
      </c>
      <c r="B667" s="13"/>
      <c r="C667" s="13"/>
      <c r="D667" s="13"/>
      <c r="E667" s="13"/>
      <c r="F667" s="13"/>
      <c r="H667" s="3"/>
      <c r="I667" s="3"/>
      <c r="J667" s="3"/>
      <c r="K667" s="3"/>
      <c r="L667" s="3"/>
      <c r="M667" s="3"/>
      <c r="N667" s="3"/>
      <c r="O667" s="3"/>
      <c r="P667" s="3"/>
    </row>
    <row r="668" spans="1:16" x14ac:dyDescent="0.25">
      <c r="A668" s="12">
        <v>664</v>
      </c>
      <c r="B668" s="13"/>
      <c r="C668" s="13"/>
      <c r="D668" s="13"/>
      <c r="E668" s="13"/>
      <c r="F668" s="13"/>
      <c r="H668" s="3"/>
      <c r="I668" s="3"/>
      <c r="J668" s="3"/>
      <c r="K668" s="3"/>
      <c r="L668" s="3"/>
      <c r="M668" s="3"/>
      <c r="N668" s="3"/>
      <c r="O668" s="3"/>
      <c r="P668" s="3"/>
    </row>
    <row r="669" spans="1:16" x14ac:dyDescent="0.25">
      <c r="A669" s="12">
        <v>665</v>
      </c>
      <c r="B669" s="13"/>
      <c r="C669" s="13"/>
      <c r="D669" s="13"/>
      <c r="E669" s="13"/>
      <c r="F669" s="13"/>
      <c r="H669" s="3"/>
      <c r="I669" s="3"/>
      <c r="J669" s="3"/>
      <c r="K669" s="3"/>
      <c r="L669" s="3"/>
      <c r="M669" s="3"/>
      <c r="N669" s="3"/>
      <c r="O669" s="3"/>
      <c r="P669" s="3"/>
    </row>
    <row r="670" spans="1:16" x14ac:dyDescent="0.25">
      <c r="A670" s="12">
        <v>666</v>
      </c>
      <c r="B670" s="13"/>
      <c r="C670" s="13"/>
      <c r="D670" s="13"/>
      <c r="E670" s="13"/>
      <c r="F670" s="13"/>
      <c r="H670" s="3"/>
      <c r="I670" s="3"/>
      <c r="J670" s="3"/>
      <c r="K670" s="3"/>
      <c r="L670" s="3"/>
      <c r="M670" s="3"/>
      <c r="N670" s="3"/>
      <c r="O670" s="3"/>
      <c r="P670" s="3"/>
    </row>
    <row r="671" spans="1:16" x14ac:dyDescent="0.25">
      <c r="A671" s="12">
        <v>667</v>
      </c>
      <c r="B671" s="13"/>
      <c r="C671" s="13"/>
      <c r="D671" s="13"/>
      <c r="E671" s="13"/>
      <c r="F671" s="13"/>
      <c r="H671" s="3"/>
      <c r="I671" s="3"/>
      <c r="J671" s="3"/>
      <c r="K671" s="3"/>
      <c r="L671" s="3"/>
      <c r="M671" s="3"/>
      <c r="N671" s="3"/>
      <c r="O671" s="3"/>
      <c r="P671" s="3"/>
    </row>
    <row r="672" spans="1:16" x14ac:dyDescent="0.25">
      <c r="A672" s="12">
        <v>668</v>
      </c>
      <c r="B672" s="13"/>
      <c r="C672" s="13"/>
      <c r="D672" s="13"/>
      <c r="E672" s="13"/>
      <c r="F672" s="13"/>
      <c r="H672" s="3"/>
      <c r="I672" s="3"/>
      <c r="J672" s="3"/>
      <c r="K672" s="3"/>
      <c r="L672" s="3"/>
      <c r="M672" s="3"/>
      <c r="N672" s="3"/>
      <c r="O672" s="3"/>
      <c r="P672" s="3"/>
    </row>
    <row r="673" spans="1:16" x14ac:dyDescent="0.25">
      <c r="A673" s="12">
        <v>669</v>
      </c>
      <c r="B673" s="13"/>
      <c r="C673" s="13"/>
      <c r="D673" s="13"/>
      <c r="E673" s="13"/>
      <c r="F673" s="13"/>
      <c r="H673" s="3"/>
      <c r="I673" s="3"/>
      <c r="J673" s="3"/>
      <c r="K673" s="3"/>
      <c r="L673" s="3"/>
      <c r="M673" s="3"/>
      <c r="N673" s="3"/>
      <c r="O673" s="3"/>
      <c r="P673" s="3"/>
    </row>
    <row r="674" spans="1:16" x14ac:dyDescent="0.25">
      <c r="A674" s="12">
        <v>670</v>
      </c>
      <c r="B674" s="13"/>
      <c r="C674" s="13"/>
      <c r="D674" s="13"/>
      <c r="E674" s="13"/>
      <c r="F674" s="13"/>
      <c r="H674" s="3"/>
      <c r="I674" s="3"/>
      <c r="J674" s="3"/>
      <c r="K674" s="3"/>
      <c r="L674" s="3"/>
      <c r="M674" s="3"/>
      <c r="N674" s="3"/>
      <c r="O674" s="3"/>
      <c r="P674" s="3"/>
    </row>
    <row r="675" spans="1:16" x14ac:dyDescent="0.25">
      <c r="A675" s="12">
        <v>671</v>
      </c>
      <c r="B675" s="13"/>
      <c r="C675" s="13"/>
      <c r="D675" s="13"/>
      <c r="E675" s="13"/>
      <c r="F675" s="13"/>
      <c r="H675" s="3"/>
      <c r="I675" s="3"/>
      <c r="J675" s="3"/>
      <c r="K675" s="3"/>
      <c r="L675" s="3"/>
      <c r="M675" s="3"/>
      <c r="N675" s="3"/>
      <c r="O675" s="3"/>
      <c r="P675" s="3"/>
    </row>
    <row r="676" spans="1:16" x14ac:dyDescent="0.25">
      <c r="A676" s="12">
        <v>672</v>
      </c>
      <c r="B676" s="13"/>
      <c r="C676" s="13"/>
      <c r="D676" s="13"/>
      <c r="E676" s="13"/>
      <c r="F676" s="13"/>
      <c r="H676" s="3"/>
      <c r="I676" s="3"/>
      <c r="J676" s="3"/>
      <c r="K676" s="3"/>
      <c r="L676" s="3"/>
      <c r="M676" s="3"/>
      <c r="N676" s="3"/>
      <c r="O676" s="3"/>
      <c r="P676" s="3"/>
    </row>
    <row r="677" spans="1:16" x14ac:dyDescent="0.25">
      <c r="A677" s="12">
        <v>673</v>
      </c>
      <c r="B677" s="13"/>
      <c r="C677" s="13"/>
      <c r="D677" s="13"/>
      <c r="E677" s="13"/>
      <c r="F677" s="13"/>
      <c r="H677" s="3"/>
      <c r="I677" s="3"/>
      <c r="J677" s="3"/>
      <c r="K677" s="3"/>
      <c r="L677" s="3"/>
      <c r="M677" s="3"/>
      <c r="N677" s="3"/>
      <c r="O677" s="3"/>
      <c r="P677" s="3"/>
    </row>
    <row r="678" spans="1:16" x14ac:dyDescent="0.25">
      <c r="A678" s="12">
        <v>674</v>
      </c>
      <c r="B678" s="13"/>
      <c r="C678" s="13"/>
      <c r="D678" s="13"/>
      <c r="E678" s="13"/>
      <c r="F678" s="13"/>
      <c r="H678" s="3"/>
      <c r="I678" s="3"/>
      <c r="J678" s="3"/>
      <c r="K678" s="3"/>
      <c r="L678" s="3"/>
      <c r="M678" s="3"/>
      <c r="N678" s="3"/>
      <c r="O678" s="3"/>
      <c r="P678" s="3"/>
    </row>
    <row r="679" spans="1:16" x14ac:dyDescent="0.25">
      <c r="A679" s="12">
        <v>675</v>
      </c>
      <c r="B679" s="13"/>
      <c r="C679" s="13"/>
      <c r="D679" s="13"/>
      <c r="E679" s="13"/>
      <c r="F679" s="13"/>
      <c r="H679" s="3"/>
      <c r="I679" s="3"/>
      <c r="J679" s="3"/>
      <c r="K679" s="3"/>
      <c r="L679" s="3"/>
      <c r="M679" s="3"/>
      <c r="N679" s="3"/>
      <c r="O679" s="3"/>
      <c r="P679" s="3"/>
    </row>
    <row r="680" spans="1:16" x14ac:dyDescent="0.25">
      <c r="A680" s="12">
        <v>676</v>
      </c>
      <c r="B680" s="13"/>
      <c r="C680" s="13"/>
      <c r="D680" s="13"/>
      <c r="E680" s="13"/>
      <c r="F680" s="13"/>
      <c r="H680" s="3"/>
      <c r="I680" s="3"/>
      <c r="J680" s="3"/>
      <c r="K680" s="3"/>
      <c r="L680" s="3"/>
      <c r="M680" s="3"/>
      <c r="N680" s="3"/>
      <c r="O680" s="3"/>
      <c r="P680" s="3"/>
    </row>
    <row r="681" spans="1:16" x14ac:dyDescent="0.25">
      <c r="A681" s="12">
        <v>677</v>
      </c>
      <c r="B681" s="13"/>
      <c r="C681" s="13"/>
      <c r="D681" s="13"/>
      <c r="E681" s="13"/>
      <c r="F681" s="13"/>
      <c r="H681" s="3"/>
      <c r="I681" s="3"/>
      <c r="J681" s="3"/>
      <c r="K681" s="3"/>
      <c r="L681" s="3"/>
      <c r="M681" s="3"/>
      <c r="N681" s="3"/>
      <c r="O681" s="3"/>
      <c r="P681" s="3"/>
    </row>
    <row r="682" spans="1:16" x14ac:dyDescent="0.25">
      <c r="A682" s="12">
        <v>678</v>
      </c>
      <c r="B682" s="13"/>
      <c r="C682" s="13"/>
      <c r="D682" s="13"/>
      <c r="E682" s="13"/>
      <c r="F682" s="13"/>
      <c r="H682" s="3"/>
      <c r="I682" s="3"/>
      <c r="J682" s="3"/>
      <c r="K682" s="3"/>
      <c r="L682" s="3"/>
      <c r="M682" s="3"/>
      <c r="N682" s="3"/>
      <c r="O682" s="3"/>
      <c r="P682" s="3"/>
    </row>
    <row r="683" spans="1:16" x14ac:dyDescent="0.25">
      <c r="A683" s="12">
        <v>679</v>
      </c>
      <c r="B683" s="13"/>
      <c r="C683" s="13"/>
      <c r="D683" s="13"/>
      <c r="E683" s="13"/>
      <c r="F683" s="13"/>
      <c r="H683" s="3"/>
      <c r="I683" s="3"/>
      <c r="J683" s="3"/>
      <c r="K683" s="3"/>
      <c r="L683" s="3"/>
      <c r="M683" s="3"/>
      <c r="N683" s="3"/>
      <c r="O683" s="3"/>
      <c r="P683" s="3"/>
    </row>
    <row r="684" spans="1:16" x14ac:dyDescent="0.25">
      <c r="A684" s="12">
        <v>680</v>
      </c>
      <c r="B684" s="13"/>
      <c r="C684" s="13"/>
      <c r="D684" s="13"/>
      <c r="E684" s="13"/>
      <c r="F684" s="13"/>
      <c r="H684" s="3"/>
      <c r="I684" s="3"/>
      <c r="J684" s="3"/>
      <c r="K684" s="3"/>
      <c r="L684" s="3"/>
      <c r="M684" s="3"/>
      <c r="N684" s="3"/>
      <c r="O684" s="3"/>
      <c r="P684" s="3"/>
    </row>
    <row r="685" spans="1:16" x14ac:dyDescent="0.25">
      <c r="A685" s="12">
        <v>681</v>
      </c>
      <c r="B685" s="13"/>
      <c r="C685" s="13"/>
      <c r="D685" s="13"/>
      <c r="E685" s="13"/>
      <c r="F685" s="13"/>
      <c r="H685" s="3"/>
      <c r="I685" s="3"/>
      <c r="J685" s="3"/>
      <c r="K685" s="3"/>
      <c r="L685" s="3"/>
      <c r="M685" s="3"/>
      <c r="N685" s="3"/>
      <c r="O685" s="3"/>
      <c r="P685" s="3"/>
    </row>
    <row r="686" spans="1:16" x14ac:dyDescent="0.25">
      <c r="A686" s="12">
        <v>682</v>
      </c>
      <c r="B686" s="13"/>
      <c r="C686" s="13"/>
      <c r="D686" s="13"/>
      <c r="E686" s="13"/>
      <c r="F686" s="13"/>
      <c r="H686" s="3"/>
      <c r="I686" s="3"/>
      <c r="J686" s="3"/>
      <c r="K686" s="3"/>
      <c r="L686" s="3"/>
      <c r="M686" s="3"/>
      <c r="N686" s="3"/>
      <c r="O686" s="3"/>
      <c r="P686" s="3"/>
    </row>
    <row r="687" spans="1:16" x14ac:dyDescent="0.25">
      <c r="A687" s="12">
        <v>683</v>
      </c>
      <c r="B687" s="13"/>
      <c r="C687" s="13"/>
      <c r="D687" s="13"/>
      <c r="E687" s="13"/>
      <c r="F687" s="13"/>
      <c r="H687" s="3"/>
      <c r="I687" s="3"/>
      <c r="J687" s="3"/>
      <c r="K687" s="3"/>
      <c r="L687" s="3"/>
      <c r="M687" s="3"/>
      <c r="N687" s="3"/>
      <c r="O687" s="3"/>
      <c r="P687" s="3"/>
    </row>
    <row r="688" spans="1:16" x14ac:dyDescent="0.25">
      <c r="A688" s="12">
        <v>684</v>
      </c>
      <c r="B688" s="13"/>
      <c r="C688" s="13"/>
      <c r="D688" s="13"/>
      <c r="E688" s="13"/>
      <c r="F688" s="13"/>
      <c r="H688" s="3"/>
      <c r="I688" s="3"/>
      <c r="J688" s="3"/>
      <c r="K688" s="3"/>
      <c r="L688" s="3"/>
      <c r="M688" s="3"/>
      <c r="N688" s="3"/>
      <c r="O688" s="3"/>
      <c r="P688" s="3"/>
    </row>
    <row r="689" spans="1:16" x14ac:dyDescent="0.25">
      <c r="A689" s="12">
        <v>685</v>
      </c>
      <c r="B689" s="13"/>
      <c r="C689" s="13"/>
      <c r="D689" s="13"/>
      <c r="E689" s="13"/>
      <c r="F689" s="13"/>
      <c r="H689" s="3"/>
      <c r="I689" s="3"/>
      <c r="J689" s="3"/>
      <c r="K689" s="3"/>
      <c r="L689" s="3"/>
      <c r="M689" s="3"/>
      <c r="N689" s="3"/>
      <c r="O689" s="3"/>
      <c r="P689" s="3"/>
    </row>
    <row r="690" spans="1:16" x14ac:dyDescent="0.25">
      <c r="A690" s="12">
        <v>686</v>
      </c>
      <c r="B690" s="13"/>
      <c r="C690" s="13"/>
      <c r="D690" s="13"/>
      <c r="E690" s="13"/>
      <c r="F690" s="13"/>
      <c r="H690" s="3"/>
      <c r="I690" s="3"/>
      <c r="J690" s="3"/>
      <c r="K690" s="3"/>
      <c r="L690" s="3"/>
      <c r="M690" s="3"/>
      <c r="N690" s="3"/>
      <c r="O690" s="3"/>
      <c r="P690" s="3"/>
    </row>
    <row r="691" spans="1:16" x14ac:dyDescent="0.25">
      <c r="A691" s="12">
        <v>687</v>
      </c>
      <c r="B691" s="13"/>
      <c r="C691" s="13"/>
      <c r="D691" s="13"/>
      <c r="E691" s="13"/>
      <c r="F691" s="13"/>
      <c r="H691" s="3"/>
      <c r="I691" s="3"/>
      <c r="J691" s="3"/>
      <c r="K691" s="3"/>
      <c r="L691" s="3"/>
      <c r="M691" s="3"/>
      <c r="N691" s="3"/>
      <c r="O691" s="3"/>
      <c r="P691" s="3"/>
    </row>
    <row r="692" spans="1:16" x14ac:dyDescent="0.25">
      <c r="A692" s="12">
        <v>688</v>
      </c>
      <c r="B692" s="13"/>
      <c r="C692" s="13"/>
      <c r="D692" s="13"/>
      <c r="E692" s="13"/>
      <c r="F692" s="13"/>
      <c r="H692" s="3"/>
      <c r="I692" s="3"/>
      <c r="J692" s="3"/>
      <c r="K692" s="3"/>
      <c r="L692" s="3"/>
      <c r="M692" s="3"/>
      <c r="N692" s="3"/>
      <c r="O692" s="3"/>
      <c r="P692" s="3"/>
    </row>
    <row r="693" spans="1:16" x14ac:dyDescent="0.25">
      <c r="A693" s="12">
        <v>689</v>
      </c>
      <c r="B693" s="13"/>
      <c r="C693" s="13"/>
      <c r="D693" s="13"/>
      <c r="E693" s="13"/>
      <c r="F693" s="13"/>
      <c r="H693" s="3"/>
      <c r="I693" s="3"/>
      <c r="J693" s="3"/>
      <c r="K693" s="3"/>
      <c r="L693" s="3"/>
      <c r="M693" s="3"/>
      <c r="N693" s="3"/>
      <c r="O693" s="3"/>
      <c r="P693" s="3"/>
    </row>
    <row r="694" spans="1:16" x14ac:dyDescent="0.25">
      <c r="A694" s="12">
        <v>690</v>
      </c>
      <c r="B694" s="13"/>
      <c r="C694" s="13"/>
      <c r="D694" s="13"/>
      <c r="E694" s="13"/>
      <c r="F694" s="13"/>
      <c r="H694" s="3"/>
      <c r="I694" s="3"/>
      <c r="J694" s="3"/>
      <c r="K694" s="3"/>
      <c r="L694" s="3"/>
      <c r="M694" s="3"/>
      <c r="N694" s="3"/>
      <c r="O694" s="3"/>
      <c r="P694" s="3"/>
    </row>
    <row r="695" spans="1:16" x14ac:dyDescent="0.25">
      <c r="A695" s="12">
        <v>691</v>
      </c>
      <c r="B695" s="13"/>
      <c r="C695" s="13"/>
      <c r="D695" s="13"/>
      <c r="E695" s="13"/>
      <c r="F695" s="13"/>
      <c r="H695" s="3"/>
      <c r="I695" s="3"/>
      <c r="J695" s="3"/>
      <c r="K695" s="3"/>
      <c r="L695" s="3"/>
      <c r="M695" s="3"/>
      <c r="N695" s="3"/>
      <c r="O695" s="3"/>
      <c r="P695" s="3"/>
    </row>
    <row r="696" spans="1:16" x14ac:dyDescent="0.25">
      <c r="A696" s="12">
        <v>692</v>
      </c>
      <c r="B696" s="13"/>
      <c r="C696" s="13"/>
      <c r="D696" s="13"/>
      <c r="E696" s="13"/>
      <c r="F696" s="13"/>
      <c r="H696" s="3"/>
      <c r="I696" s="3"/>
      <c r="J696" s="3"/>
      <c r="K696" s="3"/>
      <c r="L696" s="3"/>
      <c r="M696" s="3"/>
      <c r="N696" s="3"/>
      <c r="O696" s="3"/>
      <c r="P696" s="3"/>
    </row>
    <row r="697" spans="1:16" x14ac:dyDescent="0.25">
      <c r="A697" s="12">
        <v>693</v>
      </c>
      <c r="B697" s="13"/>
      <c r="C697" s="13"/>
      <c r="D697" s="13"/>
      <c r="E697" s="13"/>
      <c r="F697" s="13"/>
      <c r="H697" s="3"/>
      <c r="I697" s="3"/>
      <c r="J697" s="3"/>
      <c r="K697" s="3"/>
      <c r="L697" s="3"/>
      <c r="M697" s="3"/>
      <c r="N697" s="3"/>
      <c r="O697" s="3"/>
      <c r="P697" s="3"/>
    </row>
    <row r="698" spans="1:16" x14ac:dyDescent="0.25">
      <c r="A698" s="12">
        <v>694</v>
      </c>
      <c r="B698" s="13"/>
      <c r="C698" s="13"/>
      <c r="D698" s="13"/>
      <c r="E698" s="13"/>
      <c r="F698" s="13"/>
      <c r="H698" s="3"/>
      <c r="I698" s="3"/>
      <c r="J698" s="3"/>
      <c r="K698" s="3"/>
      <c r="L698" s="3"/>
      <c r="M698" s="3"/>
      <c r="N698" s="3"/>
      <c r="O698" s="3"/>
      <c r="P698" s="3"/>
    </row>
    <row r="699" spans="1:16" x14ac:dyDescent="0.25">
      <c r="A699" s="12">
        <v>695</v>
      </c>
      <c r="B699" s="13"/>
      <c r="C699" s="13"/>
      <c r="D699" s="13"/>
      <c r="E699" s="13"/>
      <c r="F699" s="13"/>
      <c r="H699" s="3"/>
      <c r="I699" s="3"/>
      <c r="J699" s="3"/>
      <c r="K699" s="3"/>
      <c r="L699" s="3"/>
      <c r="M699" s="3"/>
      <c r="N699" s="3"/>
      <c r="O699" s="3"/>
      <c r="P699" s="3"/>
    </row>
    <row r="700" spans="1:16" x14ac:dyDescent="0.25">
      <c r="A700" s="12">
        <v>696</v>
      </c>
      <c r="B700" s="13"/>
      <c r="C700" s="13"/>
      <c r="D700" s="13"/>
      <c r="E700" s="13"/>
      <c r="F700" s="13"/>
      <c r="H700" s="3"/>
      <c r="I700" s="3"/>
      <c r="J700" s="3"/>
      <c r="K700" s="3"/>
      <c r="L700" s="3"/>
      <c r="M700" s="3"/>
      <c r="N700" s="3"/>
      <c r="O700" s="3"/>
      <c r="P700" s="3"/>
    </row>
    <row r="701" spans="1:16" x14ac:dyDescent="0.25">
      <c r="A701" s="12">
        <v>697</v>
      </c>
      <c r="B701" s="13"/>
      <c r="C701" s="13"/>
      <c r="D701" s="13"/>
      <c r="E701" s="13"/>
      <c r="F701" s="13"/>
      <c r="H701" s="3"/>
      <c r="I701" s="3"/>
      <c r="J701" s="3"/>
      <c r="K701" s="3"/>
      <c r="L701" s="3"/>
      <c r="M701" s="3"/>
      <c r="N701" s="3"/>
      <c r="O701" s="3"/>
      <c r="P701" s="3"/>
    </row>
    <row r="702" spans="1:16" x14ac:dyDescent="0.25">
      <c r="A702" s="12">
        <v>698</v>
      </c>
      <c r="B702" s="13"/>
      <c r="C702" s="13"/>
      <c r="D702" s="13"/>
      <c r="E702" s="13"/>
      <c r="F702" s="13"/>
      <c r="H702" s="3"/>
      <c r="I702" s="3"/>
      <c r="J702" s="3"/>
      <c r="K702" s="3"/>
      <c r="L702" s="3"/>
      <c r="M702" s="3"/>
      <c r="N702" s="3"/>
      <c r="O702" s="3"/>
      <c r="P702" s="3"/>
    </row>
    <row r="703" spans="1:16" x14ac:dyDescent="0.25">
      <c r="A703" s="12">
        <v>699</v>
      </c>
      <c r="B703" s="13"/>
      <c r="C703" s="13"/>
      <c r="D703" s="13"/>
      <c r="E703" s="13"/>
      <c r="F703" s="13"/>
      <c r="H703" s="3"/>
      <c r="I703" s="3"/>
      <c r="J703" s="3"/>
      <c r="K703" s="3"/>
      <c r="L703" s="3"/>
      <c r="M703" s="3"/>
      <c r="N703" s="3"/>
      <c r="O703" s="3"/>
      <c r="P703" s="3"/>
    </row>
    <row r="704" spans="1:16" x14ac:dyDescent="0.25">
      <c r="A704" s="12">
        <v>700</v>
      </c>
      <c r="B704" s="13"/>
      <c r="C704" s="13"/>
      <c r="D704" s="13"/>
      <c r="E704" s="13"/>
      <c r="F704" s="13"/>
      <c r="H704" s="3"/>
      <c r="I704" s="3"/>
      <c r="J704" s="3"/>
      <c r="K704" s="3"/>
      <c r="L704" s="3"/>
      <c r="M704" s="3"/>
      <c r="N704" s="3"/>
      <c r="O704" s="3"/>
      <c r="P704" s="3"/>
    </row>
    <row r="705" spans="1:16" x14ac:dyDescent="0.25">
      <c r="A705" s="12">
        <v>701</v>
      </c>
      <c r="B705" s="13"/>
      <c r="C705" s="13"/>
      <c r="D705" s="13"/>
      <c r="E705" s="13"/>
      <c r="F705" s="13"/>
      <c r="H705" s="3"/>
      <c r="I705" s="3"/>
      <c r="J705" s="3"/>
      <c r="K705" s="3"/>
      <c r="L705" s="3"/>
      <c r="M705" s="3"/>
      <c r="N705" s="3"/>
      <c r="O705" s="3"/>
      <c r="P705" s="3"/>
    </row>
    <row r="706" spans="1:16" x14ac:dyDescent="0.25">
      <c r="A706" s="12">
        <v>702</v>
      </c>
      <c r="B706" s="13"/>
      <c r="C706" s="13"/>
      <c r="D706" s="13"/>
      <c r="E706" s="13"/>
      <c r="F706" s="13"/>
      <c r="H706" s="3"/>
      <c r="I706" s="3"/>
      <c r="J706" s="3"/>
      <c r="K706" s="3"/>
      <c r="L706" s="3"/>
      <c r="M706" s="3"/>
      <c r="N706" s="3"/>
      <c r="O706" s="3"/>
      <c r="P706" s="3"/>
    </row>
    <row r="707" spans="1:16" x14ac:dyDescent="0.25">
      <c r="A707" s="12">
        <v>703</v>
      </c>
      <c r="B707" s="13"/>
      <c r="C707" s="13"/>
      <c r="D707" s="13"/>
      <c r="E707" s="13"/>
      <c r="F707" s="13"/>
      <c r="H707" s="3"/>
      <c r="I707" s="3"/>
      <c r="J707" s="3"/>
      <c r="K707" s="3"/>
      <c r="L707" s="3"/>
      <c r="M707" s="3"/>
      <c r="N707" s="3"/>
      <c r="O707" s="3"/>
      <c r="P707" s="3"/>
    </row>
    <row r="708" spans="1:16" x14ac:dyDescent="0.25">
      <c r="A708" s="12">
        <v>704</v>
      </c>
      <c r="B708" s="13"/>
      <c r="C708" s="13"/>
      <c r="D708" s="13"/>
      <c r="E708" s="13"/>
      <c r="F708" s="13"/>
      <c r="H708" s="3"/>
      <c r="I708" s="3"/>
      <c r="J708" s="3"/>
      <c r="K708" s="3"/>
      <c r="L708" s="3"/>
      <c r="M708" s="3"/>
      <c r="N708" s="3"/>
      <c r="O708" s="3"/>
      <c r="P708" s="3"/>
    </row>
    <row r="709" spans="1:16" x14ac:dyDescent="0.25">
      <c r="A709" s="12">
        <v>705</v>
      </c>
      <c r="B709" s="13"/>
      <c r="C709" s="13"/>
      <c r="D709" s="13"/>
      <c r="E709" s="13"/>
      <c r="F709" s="13"/>
      <c r="H709" s="3"/>
      <c r="I709" s="3"/>
      <c r="J709" s="3"/>
      <c r="K709" s="3"/>
      <c r="L709" s="3"/>
      <c r="M709" s="3"/>
      <c r="N709" s="3"/>
      <c r="O709" s="3"/>
      <c r="P709" s="3"/>
    </row>
    <row r="710" spans="1:16" x14ac:dyDescent="0.25">
      <c r="A710" s="12">
        <v>706</v>
      </c>
      <c r="B710" s="13"/>
      <c r="C710" s="13"/>
      <c r="D710" s="13"/>
      <c r="E710" s="13"/>
      <c r="F710" s="13"/>
      <c r="H710" s="3"/>
      <c r="I710" s="3"/>
      <c r="J710" s="3"/>
      <c r="K710" s="3"/>
      <c r="L710" s="3"/>
      <c r="M710" s="3"/>
      <c r="N710" s="3"/>
      <c r="O710" s="3"/>
      <c r="P710" s="3"/>
    </row>
    <row r="711" spans="1:16" x14ac:dyDescent="0.25">
      <c r="A711" s="12">
        <v>707</v>
      </c>
      <c r="B711" s="13"/>
      <c r="C711" s="13"/>
      <c r="D711" s="13"/>
      <c r="E711" s="13"/>
      <c r="F711" s="13"/>
      <c r="H711" s="3"/>
      <c r="I711" s="3"/>
      <c r="J711" s="3"/>
      <c r="K711" s="3"/>
      <c r="L711" s="3"/>
      <c r="M711" s="3"/>
      <c r="N711" s="3"/>
      <c r="O711" s="3"/>
      <c r="P711" s="3"/>
    </row>
    <row r="712" spans="1:16" x14ac:dyDescent="0.25">
      <c r="A712" s="12">
        <v>708</v>
      </c>
      <c r="B712" s="13"/>
      <c r="C712" s="13"/>
      <c r="D712" s="13"/>
      <c r="E712" s="13"/>
      <c r="F712" s="13"/>
      <c r="H712" s="3"/>
      <c r="I712" s="3"/>
      <c r="J712" s="3"/>
      <c r="K712" s="3"/>
      <c r="L712" s="3"/>
      <c r="M712" s="3"/>
      <c r="N712" s="3"/>
      <c r="O712" s="3"/>
      <c r="P712" s="3"/>
    </row>
    <row r="713" spans="1:16" x14ac:dyDescent="0.25">
      <c r="A713" s="12">
        <v>709</v>
      </c>
      <c r="B713" s="13"/>
      <c r="C713" s="13"/>
      <c r="D713" s="13"/>
      <c r="E713" s="13"/>
      <c r="F713" s="13"/>
      <c r="H713" s="3"/>
      <c r="I713" s="3"/>
      <c r="J713" s="3"/>
      <c r="K713" s="3"/>
      <c r="L713" s="3"/>
      <c r="M713" s="3"/>
      <c r="N713" s="3"/>
      <c r="O713" s="3"/>
      <c r="P713" s="3"/>
    </row>
    <row r="714" spans="1:16" x14ac:dyDescent="0.25">
      <c r="A714" s="12">
        <v>710</v>
      </c>
      <c r="B714" s="13"/>
      <c r="C714" s="13"/>
      <c r="D714" s="13"/>
      <c r="E714" s="13"/>
      <c r="F714" s="13"/>
      <c r="H714" s="3"/>
      <c r="I714" s="3"/>
      <c r="J714" s="3"/>
      <c r="K714" s="3"/>
      <c r="L714" s="3"/>
      <c r="M714" s="3"/>
      <c r="N714" s="3"/>
      <c r="O714" s="3"/>
      <c r="P714" s="3"/>
    </row>
    <row r="715" spans="1:16" x14ac:dyDescent="0.25">
      <c r="A715" s="12">
        <v>711</v>
      </c>
      <c r="B715" s="13"/>
      <c r="C715" s="13"/>
      <c r="D715" s="13"/>
      <c r="E715" s="13"/>
      <c r="F715" s="13"/>
      <c r="H715" s="3"/>
      <c r="I715" s="3"/>
      <c r="J715" s="3"/>
      <c r="K715" s="3"/>
      <c r="L715" s="3"/>
      <c r="M715" s="3"/>
      <c r="N715" s="3"/>
      <c r="O715" s="3"/>
      <c r="P715" s="3"/>
    </row>
    <row r="716" spans="1:16" x14ac:dyDescent="0.25">
      <c r="A716" s="12">
        <v>712</v>
      </c>
      <c r="B716" s="13"/>
      <c r="C716" s="13"/>
      <c r="D716" s="13"/>
      <c r="E716" s="13"/>
      <c r="F716" s="13"/>
      <c r="H716" s="3"/>
      <c r="I716" s="3"/>
      <c r="J716" s="3"/>
      <c r="K716" s="3"/>
      <c r="L716" s="3"/>
      <c r="M716" s="3"/>
      <c r="N716" s="3"/>
      <c r="O716" s="3"/>
      <c r="P716" s="3"/>
    </row>
    <row r="717" spans="1:16" x14ac:dyDescent="0.25">
      <c r="A717" s="12">
        <v>713</v>
      </c>
      <c r="B717" s="13"/>
      <c r="C717" s="13"/>
      <c r="D717" s="13"/>
      <c r="E717" s="13"/>
      <c r="F717" s="13"/>
      <c r="H717" s="3"/>
      <c r="I717" s="3"/>
      <c r="J717" s="3"/>
      <c r="K717" s="3"/>
      <c r="L717" s="3"/>
      <c r="M717" s="3"/>
      <c r="N717" s="3"/>
      <c r="O717" s="3"/>
      <c r="P717" s="3"/>
    </row>
    <row r="718" spans="1:16" x14ac:dyDescent="0.25">
      <c r="A718" s="12">
        <v>714</v>
      </c>
      <c r="B718" s="13"/>
      <c r="C718" s="13"/>
      <c r="D718" s="13"/>
      <c r="E718" s="13"/>
      <c r="F718" s="13"/>
      <c r="H718" s="3"/>
      <c r="I718" s="3"/>
      <c r="J718" s="3"/>
      <c r="K718" s="3"/>
      <c r="L718" s="3"/>
      <c r="M718" s="3"/>
      <c r="N718" s="3"/>
      <c r="O718" s="3"/>
      <c r="P718" s="3"/>
    </row>
    <row r="719" spans="1:16" x14ac:dyDescent="0.25">
      <c r="A719" s="12">
        <v>715</v>
      </c>
      <c r="B719" s="13"/>
      <c r="C719" s="13"/>
      <c r="D719" s="13"/>
      <c r="E719" s="13"/>
      <c r="F719" s="13"/>
      <c r="H719" s="3"/>
      <c r="I719" s="3"/>
      <c r="J719" s="3"/>
      <c r="K719" s="3"/>
      <c r="L719" s="3"/>
      <c r="M719" s="3"/>
      <c r="N719" s="3"/>
      <c r="O719" s="3"/>
      <c r="P719" s="3"/>
    </row>
    <row r="720" spans="1:16" x14ac:dyDescent="0.25">
      <c r="A720" s="12">
        <v>716</v>
      </c>
      <c r="B720" s="13"/>
      <c r="C720" s="13"/>
      <c r="D720" s="13"/>
      <c r="E720" s="13"/>
      <c r="F720" s="13"/>
      <c r="H720" s="3"/>
      <c r="I720" s="3"/>
      <c r="J720" s="3"/>
      <c r="K720" s="3"/>
      <c r="L720" s="3"/>
      <c r="M720" s="3"/>
      <c r="N720" s="3"/>
      <c r="O720" s="3"/>
      <c r="P720" s="3"/>
    </row>
    <row r="721" spans="1:16" x14ac:dyDescent="0.25">
      <c r="A721" s="12">
        <v>717</v>
      </c>
      <c r="B721" s="13"/>
      <c r="C721" s="13"/>
      <c r="D721" s="13"/>
      <c r="E721" s="13"/>
      <c r="F721" s="13"/>
      <c r="H721" s="3"/>
      <c r="I721" s="3"/>
      <c r="J721" s="3"/>
      <c r="K721" s="3"/>
      <c r="L721" s="3"/>
      <c r="M721" s="3"/>
      <c r="N721" s="3"/>
      <c r="O721" s="3"/>
      <c r="P721" s="3"/>
    </row>
    <row r="722" spans="1:16" x14ac:dyDescent="0.25">
      <c r="A722" s="12">
        <v>718</v>
      </c>
      <c r="B722" s="13"/>
      <c r="C722" s="13"/>
      <c r="D722" s="13"/>
      <c r="E722" s="13"/>
      <c r="F722" s="13"/>
      <c r="H722" s="3"/>
      <c r="I722" s="3"/>
      <c r="J722" s="3"/>
      <c r="K722" s="3"/>
      <c r="L722" s="3"/>
      <c r="M722" s="3"/>
      <c r="N722" s="3"/>
      <c r="O722" s="3"/>
      <c r="P722" s="3"/>
    </row>
    <row r="723" spans="1:16" x14ac:dyDescent="0.25">
      <c r="A723" s="12">
        <v>719</v>
      </c>
      <c r="B723" s="13"/>
      <c r="C723" s="13"/>
      <c r="D723" s="13"/>
      <c r="E723" s="13"/>
      <c r="F723" s="13"/>
      <c r="H723" s="3"/>
      <c r="I723" s="3"/>
      <c r="J723" s="3"/>
      <c r="K723" s="3"/>
      <c r="L723" s="3"/>
      <c r="M723" s="3"/>
      <c r="N723" s="3"/>
      <c r="O723" s="3"/>
      <c r="P723" s="3"/>
    </row>
    <row r="724" spans="1:16" x14ac:dyDescent="0.25">
      <c r="A724" s="12">
        <v>720</v>
      </c>
      <c r="B724" s="13"/>
      <c r="C724" s="13"/>
      <c r="D724" s="13"/>
      <c r="E724" s="13"/>
      <c r="F724" s="13"/>
      <c r="H724" s="3"/>
      <c r="I724" s="3"/>
      <c r="J724" s="3"/>
      <c r="K724" s="3"/>
      <c r="L724" s="3"/>
      <c r="M724" s="3"/>
      <c r="N724" s="3"/>
      <c r="O724" s="3"/>
      <c r="P724" s="3"/>
    </row>
    <row r="725" spans="1:16" x14ac:dyDescent="0.25">
      <c r="A725" s="12">
        <v>721</v>
      </c>
      <c r="B725" s="13"/>
      <c r="C725" s="13"/>
      <c r="D725" s="13"/>
      <c r="E725" s="13"/>
      <c r="F725" s="13"/>
      <c r="H725" s="3"/>
      <c r="I725" s="3"/>
      <c r="J725" s="3"/>
      <c r="K725" s="3"/>
      <c r="L725" s="3"/>
      <c r="M725" s="3"/>
      <c r="N725" s="3"/>
      <c r="O725" s="3"/>
      <c r="P725" s="3"/>
    </row>
    <row r="726" spans="1:16" x14ac:dyDescent="0.25">
      <c r="A726" s="12">
        <v>722</v>
      </c>
      <c r="B726" s="13"/>
      <c r="C726" s="13"/>
      <c r="D726" s="13"/>
      <c r="E726" s="13"/>
      <c r="F726" s="13"/>
      <c r="H726" s="3"/>
      <c r="I726" s="3"/>
      <c r="J726" s="3"/>
      <c r="K726" s="3"/>
      <c r="L726" s="3"/>
      <c r="M726" s="3"/>
      <c r="N726" s="3"/>
      <c r="O726" s="3"/>
      <c r="P726" s="3"/>
    </row>
    <row r="727" spans="1:16" x14ac:dyDescent="0.25">
      <c r="A727" s="12">
        <v>723</v>
      </c>
      <c r="B727" s="13"/>
      <c r="C727" s="13"/>
      <c r="D727" s="13"/>
      <c r="E727" s="13"/>
      <c r="F727" s="13"/>
      <c r="H727" s="3"/>
      <c r="I727" s="3"/>
      <c r="J727" s="3"/>
      <c r="K727" s="3"/>
      <c r="L727" s="3"/>
      <c r="M727" s="3"/>
      <c r="N727" s="3"/>
      <c r="O727" s="3"/>
      <c r="P727" s="3"/>
    </row>
    <row r="728" spans="1:16" x14ac:dyDescent="0.25">
      <c r="A728" s="12">
        <v>724</v>
      </c>
      <c r="B728" s="13"/>
      <c r="C728" s="13"/>
      <c r="D728" s="13"/>
      <c r="E728" s="13"/>
      <c r="F728" s="13"/>
      <c r="H728" s="3"/>
      <c r="I728" s="3"/>
      <c r="J728" s="3"/>
      <c r="K728" s="3"/>
      <c r="L728" s="3"/>
      <c r="M728" s="3"/>
      <c r="N728" s="3"/>
      <c r="O728" s="3"/>
      <c r="P728" s="3"/>
    </row>
    <row r="729" spans="1:16" x14ac:dyDescent="0.25">
      <c r="A729" s="12">
        <v>725</v>
      </c>
      <c r="B729" s="13"/>
      <c r="C729" s="13"/>
      <c r="D729" s="13"/>
      <c r="E729" s="13"/>
      <c r="F729" s="13"/>
      <c r="H729" s="3"/>
      <c r="I729" s="3"/>
      <c r="J729" s="3"/>
      <c r="K729" s="3"/>
      <c r="L729" s="3"/>
      <c r="M729" s="3"/>
      <c r="N729" s="3"/>
      <c r="O729" s="3"/>
      <c r="P729" s="3"/>
    </row>
    <row r="730" spans="1:16" x14ac:dyDescent="0.25">
      <c r="A730" s="12">
        <v>726</v>
      </c>
      <c r="B730" s="13"/>
      <c r="C730" s="13"/>
      <c r="D730" s="13"/>
      <c r="E730" s="13"/>
      <c r="F730" s="13"/>
      <c r="H730" s="3"/>
      <c r="I730" s="3"/>
      <c r="J730" s="3"/>
      <c r="K730" s="3"/>
      <c r="L730" s="3"/>
      <c r="M730" s="3"/>
      <c r="N730" s="3"/>
      <c r="O730" s="3"/>
      <c r="P730" s="3"/>
    </row>
    <row r="731" spans="1:16" x14ac:dyDescent="0.25">
      <c r="A731" s="12">
        <v>727</v>
      </c>
      <c r="B731" s="13"/>
      <c r="C731" s="13"/>
      <c r="D731" s="13"/>
      <c r="E731" s="13"/>
      <c r="F731" s="13"/>
      <c r="H731" s="3"/>
      <c r="I731" s="3"/>
      <c r="J731" s="3"/>
      <c r="K731" s="3"/>
      <c r="L731" s="3"/>
      <c r="M731" s="3"/>
      <c r="N731" s="3"/>
      <c r="O731" s="3"/>
      <c r="P731" s="3"/>
    </row>
    <row r="732" spans="1:16" x14ac:dyDescent="0.25">
      <c r="A732" s="12">
        <v>728</v>
      </c>
      <c r="B732" s="13"/>
      <c r="C732" s="13"/>
      <c r="D732" s="13"/>
      <c r="E732" s="13"/>
      <c r="F732" s="13"/>
      <c r="H732" s="3"/>
      <c r="I732" s="3"/>
      <c r="J732" s="3"/>
      <c r="K732" s="3"/>
      <c r="L732" s="3"/>
      <c r="M732" s="3"/>
      <c r="N732" s="3"/>
      <c r="O732" s="3"/>
      <c r="P732" s="3"/>
    </row>
    <row r="733" spans="1:16" x14ac:dyDescent="0.25">
      <c r="A733" s="12">
        <v>729</v>
      </c>
      <c r="B733" s="13"/>
      <c r="C733" s="13"/>
      <c r="D733" s="13"/>
      <c r="E733" s="13"/>
      <c r="F733" s="13"/>
      <c r="H733" s="3"/>
      <c r="I733" s="3"/>
      <c r="J733" s="3"/>
      <c r="K733" s="3"/>
      <c r="L733" s="3"/>
      <c r="M733" s="3"/>
      <c r="N733" s="3"/>
      <c r="O733" s="3"/>
      <c r="P733" s="3"/>
    </row>
    <row r="734" spans="1:16" x14ac:dyDescent="0.25">
      <c r="A734" s="12">
        <v>730</v>
      </c>
      <c r="B734" s="13"/>
      <c r="C734" s="13"/>
      <c r="D734" s="13"/>
      <c r="E734" s="13"/>
      <c r="F734" s="13"/>
      <c r="H734" s="3"/>
      <c r="I734" s="3"/>
      <c r="J734" s="3"/>
      <c r="K734" s="3"/>
      <c r="L734" s="3"/>
      <c r="M734" s="3"/>
      <c r="N734" s="3"/>
      <c r="O734" s="3"/>
      <c r="P734" s="3"/>
    </row>
    <row r="735" spans="1:16" x14ac:dyDescent="0.25">
      <c r="A735" s="12">
        <v>731</v>
      </c>
      <c r="B735" s="13"/>
      <c r="C735" s="13"/>
      <c r="D735" s="13"/>
      <c r="E735" s="13"/>
      <c r="F735" s="13"/>
      <c r="H735" s="3"/>
      <c r="I735" s="3"/>
      <c r="J735" s="3"/>
      <c r="K735" s="3"/>
      <c r="L735" s="3"/>
      <c r="M735" s="3"/>
      <c r="N735" s="3"/>
      <c r="O735" s="3"/>
      <c r="P735" s="3"/>
    </row>
    <row r="736" spans="1:16" x14ac:dyDescent="0.25">
      <c r="A736" s="12">
        <v>732</v>
      </c>
      <c r="B736" s="13"/>
      <c r="C736" s="13"/>
      <c r="D736" s="13"/>
      <c r="E736" s="13"/>
      <c r="F736" s="13"/>
      <c r="H736" s="3"/>
      <c r="I736" s="3"/>
      <c r="J736" s="3"/>
      <c r="K736" s="3"/>
      <c r="L736" s="3"/>
      <c r="M736" s="3"/>
      <c r="N736" s="3"/>
      <c r="O736" s="3"/>
      <c r="P736" s="3"/>
    </row>
    <row r="737" spans="1:16" x14ac:dyDescent="0.25">
      <c r="A737" s="12">
        <v>733</v>
      </c>
      <c r="B737" s="13"/>
      <c r="C737" s="13"/>
      <c r="D737" s="13"/>
      <c r="E737" s="13"/>
      <c r="F737" s="13"/>
      <c r="H737" s="3"/>
      <c r="I737" s="3"/>
      <c r="J737" s="3"/>
      <c r="K737" s="3"/>
      <c r="L737" s="3"/>
      <c r="M737" s="3"/>
      <c r="N737" s="3"/>
      <c r="O737" s="3"/>
      <c r="P737" s="3"/>
    </row>
    <row r="738" spans="1:16" x14ac:dyDescent="0.25">
      <c r="A738" s="12">
        <v>734</v>
      </c>
      <c r="B738" s="13"/>
      <c r="C738" s="13"/>
      <c r="D738" s="13"/>
      <c r="E738" s="13"/>
      <c r="F738" s="13"/>
      <c r="H738" s="3"/>
      <c r="I738" s="3"/>
      <c r="J738" s="3"/>
      <c r="K738" s="3"/>
      <c r="L738" s="3"/>
      <c r="M738" s="3"/>
      <c r="N738" s="3"/>
      <c r="O738" s="3"/>
      <c r="P738" s="3"/>
    </row>
    <row r="739" spans="1:16" x14ac:dyDescent="0.25">
      <c r="A739" s="12">
        <v>735</v>
      </c>
      <c r="B739" s="13"/>
      <c r="C739" s="13"/>
      <c r="D739" s="13"/>
      <c r="E739" s="13"/>
      <c r="F739" s="13"/>
      <c r="H739" s="3"/>
      <c r="I739" s="3"/>
      <c r="J739" s="3"/>
      <c r="K739" s="3"/>
      <c r="L739" s="3"/>
      <c r="M739" s="3"/>
      <c r="N739" s="3"/>
      <c r="O739" s="3"/>
      <c r="P739" s="3"/>
    </row>
    <row r="740" spans="1:16" x14ac:dyDescent="0.25">
      <c r="A740" s="12">
        <v>736</v>
      </c>
      <c r="B740" s="13"/>
      <c r="C740" s="13"/>
      <c r="D740" s="13"/>
      <c r="E740" s="13"/>
      <c r="F740" s="13"/>
      <c r="H740" s="3"/>
      <c r="I740" s="3"/>
      <c r="J740" s="3"/>
      <c r="K740" s="3"/>
      <c r="L740" s="3"/>
      <c r="M740" s="3"/>
      <c r="N740" s="3"/>
      <c r="O740" s="3"/>
      <c r="P740" s="3"/>
    </row>
    <row r="741" spans="1:16" x14ac:dyDescent="0.25">
      <c r="A741" s="12">
        <v>737</v>
      </c>
      <c r="B741" s="13"/>
      <c r="C741" s="13"/>
      <c r="D741" s="13"/>
      <c r="E741" s="13"/>
      <c r="F741" s="13"/>
      <c r="H741" s="3"/>
      <c r="I741" s="3"/>
      <c r="J741" s="3"/>
      <c r="K741" s="3"/>
      <c r="L741" s="3"/>
      <c r="M741" s="3"/>
      <c r="N741" s="3"/>
      <c r="O741" s="3"/>
      <c r="P741" s="3"/>
    </row>
    <row r="742" spans="1:16" x14ac:dyDescent="0.25">
      <c r="A742" s="12">
        <v>738</v>
      </c>
      <c r="B742" s="13"/>
      <c r="C742" s="13"/>
      <c r="D742" s="13"/>
      <c r="E742" s="13"/>
      <c r="F742" s="13"/>
      <c r="H742" s="3"/>
      <c r="I742" s="3"/>
      <c r="J742" s="3"/>
      <c r="K742" s="3"/>
      <c r="L742" s="3"/>
      <c r="M742" s="3"/>
      <c r="N742" s="3"/>
      <c r="O742" s="3"/>
      <c r="P742" s="3"/>
    </row>
    <row r="743" spans="1:16" x14ac:dyDescent="0.25">
      <c r="A743" s="12">
        <v>739</v>
      </c>
      <c r="B743" s="13"/>
      <c r="C743" s="13"/>
      <c r="D743" s="13"/>
      <c r="E743" s="13"/>
      <c r="F743" s="13"/>
      <c r="H743" s="3"/>
      <c r="I743" s="3"/>
      <c r="J743" s="3"/>
      <c r="K743" s="3"/>
      <c r="L743" s="3"/>
      <c r="M743" s="3"/>
      <c r="N743" s="3"/>
      <c r="O743" s="3"/>
      <c r="P743" s="3"/>
    </row>
    <row r="744" spans="1:16" x14ac:dyDescent="0.25">
      <c r="A744" s="12">
        <v>740</v>
      </c>
      <c r="B744" s="13"/>
      <c r="C744" s="13"/>
      <c r="D744" s="13"/>
      <c r="E744" s="13"/>
      <c r="F744" s="13"/>
      <c r="H744" s="3"/>
      <c r="I744" s="3"/>
      <c r="J744" s="3"/>
      <c r="K744" s="3"/>
      <c r="L744" s="3"/>
      <c r="M744" s="3"/>
      <c r="N744" s="3"/>
      <c r="O744" s="3"/>
      <c r="P744" s="3"/>
    </row>
    <row r="745" spans="1:16" x14ac:dyDescent="0.25">
      <c r="A745" s="12">
        <v>741</v>
      </c>
      <c r="B745" s="13"/>
      <c r="C745" s="13"/>
      <c r="D745" s="13"/>
      <c r="E745" s="13"/>
      <c r="F745" s="13"/>
      <c r="H745" s="3"/>
      <c r="I745" s="3"/>
      <c r="J745" s="3"/>
      <c r="K745" s="3"/>
      <c r="L745" s="3"/>
      <c r="M745" s="3"/>
      <c r="N745" s="3"/>
      <c r="O745" s="3"/>
      <c r="P745" s="3"/>
    </row>
    <row r="746" spans="1:16" x14ac:dyDescent="0.25">
      <c r="A746" s="12">
        <v>742</v>
      </c>
      <c r="B746" s="13"/>
      <c r="C746" s="13"/>
      <c r="D746" s="13"/>
      <c r="E746" s="13"/>
      <c r="F746" s="13"/>
      <c r="H746" s="3"/>
      <c r="I746" s="3"/>
      <c r="J746" s="3"/>
      <c r="K746" s="3"/>
      <c r="L746" s="3"/>
      <c r="M746" s="3"/>
      <c r="N746" s="3"/>
      <c r="O746" s="3"/>
      <c r="P746" s="3"/>
    </row>
    <row r="747" spans="1:16" x14ac:dyDescent="0.25">
      <c r="A747" s="12">
        <v>743</v>
      </c>
      <c r="B747" s="13"/>
      <c r="C747" s="13"/>
      <c r="D747" s="13"/>
      <c r="E747" s="13"/>
      <c r="F747" s="13"/>
      <c r="H747" s="3"/>
      <c r="I747" s="3"/>
      <c r="J747" s="3"/>
      <c r="K747" s="3"/>
      <c r="L747" s="3"/>
      <c r="M747" s="3"/>
      <c r="N747" s="3"/>
      <c r="O747" s="3"/>
      <c r="P747" s="3"/>
    </row>
    <row r="748" spans="1:16" x14ac:dyDescent="0.25">
      <c r="A748" s="12">
        <v>744</v>
      </c>
      <c r="B748" s="13"/>
      <c r="C748" s="13"/>
      <c r="D748" s="13"/>
      <c r="E748" s="13"/>
      <c r="F748" s="13"/>
      <c r="H748" s="3"/>
      <c r="I748" s="3"/>
      <c r="J748" s="3"/>
      <c r="K748" s="3"/>
      <c r="L748" s="3"/>
      <c r="M748" s="3"/>
      <c r="N748" s="3"/>
      <c r="O748" s="3"/>
      <c r="P748" s="3"/>
    </row>
    <row r="749" spans="1:16" x14ac:dyDescent="0.25">
      <c r="A749" s="12">
        <v>745</v>
      </c>
      <c r="B749" s="13"/>
      <c r="C749" s="13"/>
      <c r="D749" s="13"/>
      <c r="E749" s="13"/>
      <c r="F749" s="13"/>
      <c r="H749" s="3"/>
      <c r="I749" s="3"/>
      <c r="J749" s="3"/>
      <c r="K749" s="3"/>
      <c r="L749" s="3"/>
      <c r="M749" s="3"/>
      <c r="N749" s="3"/>
      <c r="O749" s="3"/>
      <c r="P749" s="3"/>
    </row>
    <row r="750" spans="1:16" x14ac:dyDescent="0.25">
      <c r="A750" s="12">
        <v>746</v>
      </c>
      <c r="B750" s="13"/>
      <c r="C750" s="13"/>
      <c r="D750" s="13"/>
      <c r="E750" s="13"/>
      <c r="F750" s="13"/>
      <c r="H750" s="3"/>
      <c r="I750" s="3"/>
      <c r="J750" s="3"/>
      <c r="K750" s="3"/>
      <c r="L750" s="3"/>
      <c r="M750" s="3"/>
      <c r="N750" s="3"/>
      <c r="O750" s="3"/>
      <c r="P750" s="3"/>
    </row>
    <row r="751" spans="1:16" x14ac:dyDescent="0.25">
      <c r="A751" s="12">
        <v>747</v>
      </c>
      <c r="B751" s="13"/>
      <c r="C751" s="13"/>
      <c r="D751" s="13"/>
      <c r="E751" s="13"/>
      <c r="F751" s="13"/>
      <c r="H751" s="3"/>
      <c r="I751" s="3"/>
      <c r="J751" s="3"/>
      <c r="K751" s="3"/>
      <c r="L751" s="3"/>
      <c r="M751" s="3"/>
      <c r="N751" s="3"/>
      <c r="O751" s="3"/>
      <c r="P751" s="3"/>
    </row>
    <row r="752" spans="1:16" x14ac:dyDescent="0.25">
      <c r="A752" s="12">
        <v>748</v>
      </c>
      <c r="B752" s="13"/>
      <c r="C752" s="13"/>
      <c r="D752" s="13"/>
      <c r="E752" s="13"/>
      <c r="F752" s="13"/>
      <c r="H752" s="3"/>
      <c r="I752" s="3"/>
      <c r="J752" s="3"/>
      <c r="K752" s="3"/>
      <c r="L752" s="3"/>
      <c r="M752" s="3"/>
      <c r="N752" s="3"/>
      <c r="O752" s="3"/>
      <c r="P752" s="3"/>
    </row>
    <row r="753" spans="1:16" x14ac:dyDescent="0.25">
      <c r="A753" s="12">
        <v>749</v>
      </c>
      <c r="B753" s="13"/>
      <c r="C753" s="13"/>
      <c r="D753" s="13"/>
      <c r="E753" s="13"/>
      <c r="F753" s="13"/>
      <c r="H753" s="3"/>
      <c r="I753" s="3"/>
      <c r="J753" s="3"/>
      <c r="K753" s="3"/>
      <c r="L753" s="3"/>
      <c r="M753" s="3"/>
      <c r="N753" s="3"/>
      <c r="O753" s="3"/>
      <c r="P753" s="3"/>
    </row>
    <row r="754" spans="1:16" x14ac:dyDescent="0.25">
      <c r="A754" s="12">
        <v>750</v>
      </c>
      <c r="B754" s="13"/>
      <c r="C754" s="13"/>
      <c r="D754" s="13"/>
      <c r="E754" s="13"/>
      <c r="F754" s="13"/>
      <c r="H754" s="3"/>
      <c r="I754" s="3"/>
      <c r="J754" s="3"/>
      <c r="K754" s="3"/>
      <c r="L754" s="3"/>
      <c r="M754" s="3"/>
      <c r="N754" s="3"/>
      <c r="O754" s="3"/>
      <c r="P754" s="3"/>
    </row>
    <row r="755" spans="1:16" x14ac:dyDescent="0.25">
      <c r="A755" s="12">
        <v>751</v>
      </c>
      <c r="B755" s="13"/>
      <c r="C755" s="13"/>
      <c r="D755" s="13"/>
      <c r="E755" s="13"/>
      <c r="F755" s="13"/>
      <c r="H755" s="3"/>
      <c r="I755" s="3"/>
      <c r="J755" s="3"/>
      <c r="K755" s="3"/>
      <c r="L755" s="3"/>
      <c r="M755" s="3"/>
      <c r="N755" s="3"/>
      <c r="O755" s="3"/>
      <c r="P755" s="3"/>
    </row>
    <row r="756" spans="1:16" x14ac:dyDescent="0.25">
      <c r="A756" s="12">
        <v>752</v>
      </c>
      <c r="B756" s="13"/>
      <c r="C756" s="13"/>
      <c r="D756" s="13"/>
      <c r="E756" s="13"/>
      <c r="F756" s="13"/>
      <c r="H756" s="3"/>
      <c r="I756" s="3"/>
      <c r="J756" s="3"/>
      <c r="K756" s="3"/>
      <c r="L756" s="3"/>
      <c r="M756" s="3"/>
      <c r="N756" s="3"/>
      <c r="O756" s="3"/>
      <c r="P756" s="3"/>
    </row>
    <row r="757" spans="1:16" x14ac:dyDescent="0.25">
      <c r="A757" s="12">
        <v>753</v>
      </c>
      <c r="B757" s="13"/>
      <c r="C757" s="13"/>
      <c r="D757" s="13"/>
      <c r="E757" s="13"/>
      <c r="F757" s="13"/>
      <c r="H757" s="3"/>
      <c r="I757" s="3"/>
      <c r="J757" s="3"/>
      <c r="K757" s="3"/>
      <c r="L757" s="3"/>
      <c r="M757" s="3"/>
      <c r="N757" s="3"/>
      <c r="O757" s="3"/>
      <c r="P757" s="3"/>
    </row>
    <row r="758" spans="1:16" x14ac:dyDescent="0.25">
      <c r="A758" s="12">
        <v>754</v>
      </c>
      <c r="B758" s="13"/>
      <c r="C758" s="13"/>
      <c r="D758" s="13"/>
      <c r="E758" s="13"/>
      <c r="F758" s="13"/>
      <c r="H758" s="3"/>
      <c r="I758" s="3"/>
      <c r="J758" s="3"/>
      <c r="K758" s="3"/>
      <c r="L758" s="3"/>
      <c r="M758" s="3"/>
      <c r="N758" s="3"/>
      <c r="O758" s="3"/>
      <c r="P758" s="3"/>
    </row>
    <row r="759" spans="1:16" x14ac:dyDescent="0.25">
      <c r="A759" s="12">
        <v>755</v>
      </c>
      <c r="B759" s="13"/>
      <c r="C759" s="13"/>
      <c r="D759" s="13"/>
      <c r="E759" s="13"/>
      <c r="F759" s="13"/>
      <c r="H759" s="3"/>
      <c r="I759" s="3"/>
      <c r="J759" s="3"/>
      <c r="K759" s="3"/>
      <c r="L759" s="3"/>
      <c r="M759" s="3"/>
      <c r="N759" s="3"/>
      <c r="O759" s="3"/>
      <c r="P759" s="3"/>
    </row>
    <row r="760" spans="1:16" x14ac:dyDescent="0.25">
      <c r="A760" s="12">
        <v>756</v>
      </c>
      <c r="B760" s="13"/>
      <c r="C760" s="13"/>
      <c r="D760" s="13"/>
      <c r="E760" s="13"/>
      <c r="F760" s="13"/>
      <c r="H760" s="3"/>
      <c r="I760" s="3"/>
      <c r="J760" s="3"/>
      <c r="K760" s="3"/>
      <c r="L760" s="3"/>
      <c r="M760" s="3"/>
      <c r="N760" s="3"/>
      <c r="O760" s="3"/>
      <c r="P760" s="3"/>
    </row>
    <row r="761" spans="1:16" x14ac:dyDescent="0.25">
      <c r="A761" s="12">
        <v>757</v>
      </c>
      <c r="B761" s="13"/>
      <c r="C761" s="13"/>
      <c r="D761" s="13"/>
      <c r="E761" s="13"/>
      <c r="F761" s="13"/>
      <c r="H761" s="3"/>
      <c r="I761" s="3"/>
      <c r="J761" s="3"/>
      <c r="K761" s="3"/>
      <c r="L761" s="3"/>
      <c r="M761" s="3"/>
      <c r="N761" s="3"/>
      <c r="O761" s="3"/>
      <c r="P761" s="3"/>
    </row>
    <row r="762" spans="1:16" x14ac:dyDescent="0.25">
      <c r="A762" s="12">
        <v>758</v>
      </c>
      <c r="B762" s="13"/>
      <c r="C762" s="13"/>
      <c r="D762" s="13"/>
      <c r="E762" s="13"/>
      <c r="F762" s="13"/>
      <c r="H762" s="3"/>
      <c r="I762" s="3"/>
      <c r="J762" s="3"/>
      <c r="K762" s="3"/>
      <c r="L762" s="3"/>
      <c r="M762" s="3"/>
      <c r="N762" s="3"/>
      <c r="O762" s="3"/>
      <c r="P762" s="3"/>
    </row>
    <row r="763" spans="1:16" x14ac:dyDescent="0.25">
      <c r="A763" s="12">
        <v>759</v>
      </c>
      <c r="B763" s="13"/>
      <c r="C763" s="13"/>
      <c r="D763" s="13"/>
      <c r="E763" s="13"/>
      <c r="F763" s="13"/>
      <c r="H763" s="3"/>
      <c r="I763" s="3"/>
      <c r="J763" s="3"/>
      <c r="K763" s="3"/>
      <c r="L763" s="3"/>
      <c r="M763" s="3"/>
      <c r="N763" s="3"/>
      <c r="O763" s="3"/>
      <c r="P763" s="3"/>
    </row>
    <row r="764" spans="1:16" x14ac:dyDescent="0.25">
      <c r="A764" s="12">
        <v>760</v>
      </c>
      <c r="B764" s="13"/>
      <c r="C764" s="13"/>
      <c r="D764" s="13"/>
      <c r="E764" s="13"/>
      <c r="F764" s="13"/>
      <c r="H764" s="3"/>
      <c r="I764" s="3"/>
      <c r="J764" s="3"/>
      <c r="K764" s="3"/>
      <c r="L764" s="3"/>
      <c r="M764" s="3"/>
      <c r="N764" s="3"/>
      <c r="O764" s="3"/>
      <c r="P764" s="3"/>
    </row>
    <row r="765" spans="1:16" x14ac:dyDescent="0.25">
      <c r="A765" s="12">
        <v>761</v>
      </c>
      <c r="B765" s="13"/>
      <c r="C765" s="13"/>
      <c r="D765" s="13"/>
      <c r="E765" s="13"/>
      <c r="F765" s="13"/>
      <c r="H765" s="3"/>
      <c r="I765" s="3"/>
      <c r="J765" s="3"/>
      <c r="K765" s="3"/>
      <c r="L765" s="3"/>
      <c r="M765" s="3"/>
      <c r="N765" s="3"/>
      <c r="O765" s="3"/>
      <c r="P765" s="3"/>
    </row>
    <row r="766" spans="1:16" x14ac:dyDescent="0.25">
      <c r="A766" s="12">
        <v>762</v>
      </c>
      <c r="B766" s="13"/>
      <c r="C766" s="13"/>
      <c r="D766" s="13"/>
      <c r="E766" s="13"/>
      <c r="F766" s="13"/>
      <c r="H766" s="3"/>
      <c r="I766" s="3"/>
      <c r="J766" s="3"/>
      <c r="K766" s="3"/>
      <c r="L766" s="3"/>
      <c r="M766" s="3"/>
      <c r="N766" s="3"/>
      <c r="O766" s="3"/>
      <c r="P766" s="3"/>
    </row>
    <row r="767" spans="1:16" x14ac:dyDescent="0.25">
      <c r="A767" s="12">
        <v>763</v>
      </c>
      <c r="B767" s="13"/>
      <c r="C767" s="13"/>
      <c r="D767" s="13"/>
      <c r="E767" s="13"/>
      <c r="F767" s="13"/>
      <c r="H767" s="3"/>
      <c r="I767" s="3"/>
      <c r="J767" s="3"/>
      <c r="K767" s="3"/>
      <c r="L767" s="3"/>
      <c r="M767" s="3"/>
      <c r="N767" s="3"/>
      <c r="O767" s="3"/>
      <c r="P767" s="3"/>
    </row>
    <row r="768" spans="1:16" x14ac:dyDescent="0.25">
      <c r="A768" s="12">
        <v>764</v>
      </c>
      <c r="B768" s="13"/>
      <c r="C768" s="13"/>
      <c r="D768" s="13"/>
      <c r="E768" s="13"/>
      <c r="F768" s="13"/>
      <c r="H768" s="3"/>
      <c r="I768" s="3"/>
      <c r="J768" s="3"/>
      <c r="K768" s="3"/>
      <c r="L768" s="3"/>
      <c r="M768" s="3"/>
      <c r="N768" s="3"/>
      <c r="O768" s="3"/>
      <c r="P768" s="3"/>
    </row>
    <row r="769" spans="1:16" x14ac:dyDescent="0.25">
      <c r="A769" s="12">
        <v>765</v>
      </c>
      <c r="B769" s="13"/>
      <c r="C769" s="13"/>
      <c r="D769" s="13"/>
      <c r="E769" s="13"/>
      <c r="F769" s="13"/>
      <c r="H769" s="3"/>
      <c r="I769" s="3"/>
      <c r="J769" s="3"/>
      <c r="K769" s="3"/>
      <c r="L769" s="3"/>
      <c r="M769" s="3"/>
      <c r="N769" s="3"/>
      <c r="O769" s="3"/>
      <c r="P769" s="3"/>
    </row>
    <row r="770" spans="1:16" x14ac:dyDescent="0.25">
      <c r="A770" s="12">
        <v>766</v>
      </c>
      <c r="B770" s="13"/>
      <c r="C770" s="13"/>
      <c r="D770" s="13"/>
      <c r="E770" s="13"/>
      <c r="F770" s="13"/>
      <c r="H770" s="3"/>
      <c r="I770" s="3"/>
      <c r="J770" s="3"/>
      <c r="K770" s="3"/>
      <c r="L770" s="3"/>
      <c r="M770" s="3"/>
      <c r="N770" s="3"/>
      <c r="O770" s="3"/>
      <c r="P770" s="3"/>
    </row>
    <row r="771" spans="1:16" x14ac:dyDescent="0.25">
      <c r="A771" s="12">
        <v>767</v>
      </c>
      <c r="B771" s="13"/>
      <c r="C771" s="13"/>
      <c r="D771" s="13"/>
      <c r="E771" s="13"/>
      <c r="F771" s="13"/>
      <c r="H771" s="3"/>
      <c r="I771" s="3"/>
      <c r="J771" s="3"/>
      <c r="K771" s="3"/>
      <c r="L771" s="3"/>
      <c r="M771" s="3"/>
      <c r="N771" s="3"/>
      <c r="O771" s="3"/>
      <c r="P771" s="3"/>
    </row>
    <row r="772" spans="1:16" x14ac:dyDescent="0.25">
      <c r="A772" s="12">
        <v>768</v>
      </c>
      <c r="B772" s="13"/>
      <c r="C772" s="13"/>
      <c r="D772" s="13"/>
      <c r="E772" s="13"/>
      <c r="F772" s="13"/>
      <c r="H772" s="3"/>
      <c r="I772" s="3"/>
      <c r="J772" s="3"/>
      <c r="K772" s="3"/>
      <c r="L772" s="3"/>
      <c r="M772" s="3"/>
      <c r="N772" s="3"/>
      <c r="O772" s="3"/>
      <c r="P772" s="3"/>
    </row>
    <row r="773" spans="1:16" x14ac:dyDescent="0.25">
      <c r="A773" s="12">
        <v>769</v>
      </c>
      <c r="B773" s="13"/>
      <c r="C773" s="13"/>
      <c r="D773" s="13"/>
      <c r="E773" s="13"/>
      <c r="F773" s="13"/>
      <c r="H773" s="3"/>
      <c r="I773" s="3"/>
      <c r="J773" s="3"/>
      <c r="K773" s="3"/>
      <c r="L773" s="3"/>
      <c r="M773" s="3"/>
      <c r="N773" s="3"/>
      <c r="O773" s="3"/>
      <c r="P773" s="3"/>
    </row>
    <row r="774" spans="1:16" x14ac:dyDescent="0.25">
      <c r="A774" s="12">
        <v>770</v>
      </c>
      <c r="B774" s="13"/>
      <c r="C774" s="13"/>
      <c r="D774" s="13"/>
      <c r="E774" s="13"/>
      <c r="F774" s="13"/>
      <c r="H774" s="3"/>
      <c r="I774" s="3"/>
      <c r="J774" s="3"/>
      <c r="K774" s="3"/>
      <c r="L774" s="3"/>
      <c r="M774" s="3"/>
      <c r="N774" s="3"/>
      <c r="O774" s="3"/>
      <c r="P774" s="3"/>
    </row>
    <row r="775" spans="1:16" x14ac:dyDescent="0.25">
      <c r="A775" s="12">
        <v>771</v>
      </c>
      <c r="B775" s="13"/>
      <c r="C775" s="13"/>
      <c r="D775" s="13"/>
      <c r="E775" s="13"/>
      <c r="F775" s="13"/>
      <c r="H775" s="3"/>
      <c r="I775" s="3"/>
      <c r="J775" s="3"/>
      <c r="K775" s="3"/>
      <c r="L775" s="3"/>
      <c r="M775" s="3"/>
      <c r="N775" s="3"/>
      <c r="O775" s="3"/>
      <c r="P775" s="3"/>
    </row>
    <row r="776" spans="1:16" x14ac:dyDescent="0.25">
      <c r="A776" s="12">
        <v>772</v>
      </c>
      <c r="B776" s="13"/>
      <c r="C776" s="13"/>
      <c r="D776" s="13"/>
      <c r="E776" s="13"/>
      <c r="F776" s="13"/>
      <c r="H776" s="3"/>
      <c r="I776" s="3"/>
      <c r="J776" s="3"/>
      <c r="K776" s="3"/>
      <c r="L776" s="3"/>
      <c r="M776" s="3"/>
      <c r="N776" s="3"/>
      <c r="O776" s="3"/>
      <c r="P776" s="3"/>
    </row>
    <row r="777" spans="1:16" x14ac:dyDescent="0.25">
      <c r="A777" s="12">
        <v>773</v>
      </c>
      <c r="B777" s="13"/>
      <c r="C777" s="13"/>
      <c r="D777" s="13"/>
      <c r="E777" s="13"/>
      <c r="F777" s="13"/>
      <c r="H777" s="3"/>
      <c r="I777" s="3"/>
      <c r="J777" s="3"/>
      <c r="K777" s="3"/>
      <c r="L777" s="3"/>
      <c r="M777" s="3"/>
      <c r="N777" s="3"/>
      <c r="O777" s="3"/>
      <c r="P777" s="3"/>
    </row>
    <row r="778" spans="1:16" x14ac:dyDescent="0.25">
      <c r="A778" s="12">
        <v>774</v>
      </c>
      <c r="B778" s="13"/>
      <c r="C778" s="13"/>
      <c r="D778" s="13"/>
      <c r="E778" s="13"/>
      <c r="F778" s="13"/>
      <c r="H778" s="3"/>
      <c r="I778" s="3"/>
      <c r="J778" s="3"/>
      <c r="K778" s="3"/>
      <c r="L778" s="3"/>
      <c r="M778" s="3"/>
      <c r="N778" s="3"/>
      <c r="O778" s="3"/>
      <c r="P778" s="3"/>
    </row>
    <row r="779" spans="1:16" x14ac:dyDescent="0.25">
      <c r="A779" s="12">
        <v>775</v>
      </c>
      <c r="B779" s="13"/>
      <c r="C779" s="13"/>
      <c r="D779" s="13"/>
      <c r="E779" s="13"/>
      <c r="F779" s="13"/>
      <c r="H779" s="3"/>
      <c r="I779" s="3"/>
      <c r="J779" s="3"/>
      <c r="K779" s="3"/>
      <c r="L779" s="3"/>
      <c r="M779" s="3"/>
      <c r="N779" s="3"/>
      <c r="O779" s="3"/>
      <c r="P779" s="3"/>
    </row>
    <row r="780" spans="1:16" x14ac:dyDescent="0.25">
      <c r="A780" s="12">
        <v>776</v>
      </c>
      <c r="B780" s="13"/>
      <c r="C780" s="13"/>
      <c r="D780" s="13"/>
      <c r="E780" s="13"/>
      <c r="F780" s="13"/>
      <c r="H780" s="3"/>
      <c r="I780" s="3"/>
      <c r="J780" s="3"/>
      <c r="K780" s="3"/>
      <c r="L780" s="3"/>
      <c r="M780" s="3"/>
      <c r="N780" s="3"/>
      <c r="O780" s="3"/>
      <c r="P780" s="3"/>
    </row>
    <row r="781" spans="1:16" x14ac:dyDescent="0.25">
      <c r="A781" s="12">
        <v>777</v>
      </c>
      <c r="B781" s="13"/>
      <c r="C781" s="13"/>
      <c r="D781" s="13"/>
      <c r="E781" s="13"/>
      <c r="F781" s="13"/>
      <c r="H781" s="3"/>
      <c r="I781" s="3"/>
      <c r="J781" s="3"/>
      <c r="K781" s="3"/>
      <c r="L781" s="3"/>
      <c r="M781" s="3"/>
      <c r="N781" s="3"/>
      <c r="O781" s="3"/>
      <c r="P781" s="3"/>
    </row>
    <row r="782" spans="1:16" x14ac:dyDescent="0.25">
      <c r="A782" s="12">
        <v>778</v>
      </c>
      <c r="B782" s="13"/>
      <c r="C782" s="13"/>
      <c r="D782" s="13"/>
      <c r="E782" s="13"/>
      <c r="F782" s="13"/>
      <c r="H782" s="3"/>
      <c r="I782" s="3"/>
      <c r="J782" s="3"/>
      <c r="K782" s="3"/>
      <c r="L782" s="3"/>
      <c r="M782" s="3"/>
      <c r="N782" s="3"/>
      <c r="O782" s="3"/>
      <c r="P782" s="3"/>
    </row>
    <row r="783" spans="1:16" x14ac:dyDescent="0.25">
      <c r="A783" s="12">
        <v>779</v>
      </c>
      <c r="B783" s="13"/>
      <c r="C783" s="13"/>
      <c r="D783" s="13"/>
      <c r="E783" s="13"/>
      <c r="F783" s="13"/>
      <c r="H783" s="3"/>
      <c r="I783" s="3"/>
      <c r="J783" s="3"/>
      <c r="K783" s="3"/>
      <c r="L783" s="3"/>
      <c r="M783" s="3"/>
      <c r="N783" s="3"/>
      <c r="O783" s="3"/>
      <c r="P783" s="3"/>
    </row>
    <row r="784" spans="1:16" x14ac:dyDescent="0.25">
      <c r="A784" s="12">
        <v>780</v>
      </c>
      <c r="B784" s="13"/>
      <c r="C784" s="13"/>
      <c r="D784" s="13"/>
      <c r="E784" s="13"/>
      <c r="F784" s="13"/>
      <c r="H784" s="3"/>
      <c r="I784" s="3"/>
      <c r="J784" s="3"/>
      <c r="K784" s="3"/>
      <c r="L784" s="3"/>
      <c r="M784" s="3"/>
      <c r="N784" s="3"/>
      <c r="O784" s="3"/>
      <c r="P784" s="3"/>
    </row>
    <row r="785" spans="1:16" x14ac:dyDescent="0.25">
      <c r="A785" s="12">
        <v>781</v>
      </c>
      <c r="B785" s="13"/>
      <c r="C785" s="13"/>
      <c r="D785" s="13"/>
      <c r="E785" s="13"/>
      <c r="F785" s="13"/>
      <c r="H785" s="3"/>
      <c r="I785" s="3"/>
      <c r="J785" s="3"/>
      <c r="K785" s="3"/>
      <c r="L785" s="3"/>
      <c r="M785" s="3"/>
      <c r="N785" s="3"/>
      <c r="O785" s="3"/>
      <c r="P785" s="3"/>
    </row>
    <row r="786" spans="1:16" x14ac:dyDescent="0.25">
      <c r="A786" s="12">
        <v>782</v>
      </c>
      <c r="B786" s="13"/>
      <c r="C786" s="13"/>
      <c r="D786" s="13"/>
      <c r="E786" s="13"/>
      <c r="F786" s="13"/>
      <c r="H786" s="3"/>
      <c r="I786" s="3"/>
      <c r="J786" s="3"/>
      <c r="K786" s="3"/>
      <c r="L786" s="3"/>
      <c r="M786" s="3"/>
      <c r="N786" s="3"/>
      <c r="O786" s="3"/>
      <c r="P786" s="3"/>
    </row>
    <row r="787" spans="1:16" x14ac:dyDescent="0.25">
      <c r="A787" s="12">
        <v>783</v>
      </c>
      <c r="B787" s="13"/>
      <c r="C787" s="13"/>
      <c r="D787" s="13"/>
      <c r="E787" s="13"/>
      <c r="F787" s="13"/>
      <c r="H787" s="3"/>
      <c r="I787" s="3"/>
      <c r="J787" s="3"/>
      <c r="K787" s="3"/>
      <c r="L787" s="3"/>
      <c r="M787" s="3"/>
      <c r="N787" s="3"/>
      <c r="O787" s="3"/>
      <c r="P787" s="3"/>
    </row>
    <row r="788" spans="1:16" x14ac:dyDescent="0.25">
      <c r="A788" s="12">
        <v>784</v>
      </c>
      <c r="B788" s="13"/>
      <c r="C788" s="13"/>
      <c r="D788" s="13"/>
      <c r="E788" s="13"/>
      <c r="F788" s="13"/>
      <c r="H788" s="3"/>
      <c r="I788" s="3"/>
      <c r="J788" s="3"/>
      <c r="K788" s="3"/>
      <c r="L788" s="3"/>
      <c r="M788" s="3"/>
      <c r="N788" s="3"/>
      <c r="O788" s="3"/>
      <c r="P788" s="3"/>
    </row>
    <row r="789" spans="1:16" x14ac:dyDescent="0.25">
      <c r="A789" s="12">
        <v>785</v>
      </c>
      <c r="B789" s="13"/>
      <c r="C789" s="13"/>
      <c r="D789" s="13"/>
      <c r="E789" s="13"/>
      <c r="F789" s="13"/>
      <c r="H789" s="3"/>
      <c r="I789" s="3"/>
      <c r="J789" s="3"/>
      <c r="K789" s="3"/>
      <c r="L789" s="3"/>
      <c r="M789" s="3"/>
      <c r="N789" s="3"/>
      <c r="O789" s="3"/>
      <c r="P789" s="3"/>
    </row>
    <row r="790" spans="1:16" x14ac:dyDescent="0.25">
      <c r="A790" s="12">
        <v>786</v>
      </c>
      <c r="B790" s="13"/>
      <c r="C790" s="13"/>
      <c r="D790" s="13"/>
      <c r="E790" s="13"/>
      <c r="F790" s="13"/>
      <c r="H790" s="3"/>
      <c r="I790" s="3"/>
      <c r="J790" s="3"/>
      <c r="K790" s="3"/>
      <c r="L790" s="3"/>
      <c r="M790" s="3"/>
      <c r="N790" s="3"/>
      <c r="O790" s="3"/>
      <c r="P790" s="3"/>
    </row>
    <row r="791" spans="1:16" x14ac:dyDescent="0.25">
      <c r="A791" s="12">
        <v>787</v>
      </c>
      <c r="B791" s="13"/>
      <c r="C791" s="13"/>
      <c r="D791" s="13"/>
      <c r="E791" s="13"/>
      <c r="F791" s="13"/>
      <c r="H791" s="3"/>
      <c r="I791" s="3"/>
      <c r="J791" s="3"/>
      <c r="K791" s="3"/>
      <c r="L791" s="3"/>
      <c r="M791" s="3"/>
      <c r="N791" s="3"/>
      <c r="O791" s="3"/>
      <c r="P791" s="3"/>
    </row>
    <row r="792" spans="1:16" x14ac:dyDescent="0.25">
      <c r="A792" s="12">
        <v>788</v>
      </c>
      <c r="B792" s="13"/>
      <c r="C792" s="13"/>
      <c r="D792" s="13"/>
      <c r="E792" s="13"/>
      <c r="F792" s="13"/>
      <c r="H792" s="3"/>
      <c r="I792" s="3"/>
      <c r="J792" s="3"/>
      <c r="K792" s="3"/>
      <c r="L792" s="3"/>
      <c r="M792" s="3"/>
      <c r="N792" s="3"/>
      <c r="O792" s="3"/>
      <c r="P792" s="3"/>
    </row>
    <row r="793" spans="1:16" x14ac:dyDescent="0.25">
      <c r="A793" s="12">
        <v>789</v>
      </c>
      <c r="B793" s="13"/>
      <c r="C793" s="13"/>
      <c r="D793" s="13"/>
      <c r="E793" s="13"/>
      <c r="F793" s="13"/>
      <c r="H793" s="3"/>
      <c r="I793" s="3"/>
      <c r="J793" s="3"/>
      <c r="K793" s="3"/>
      <c r="L793" s="3"/>
      <c r="M793" s="3"/>
      <c r="N793" s="3"/>
      <c r="O793" s="3"/>
      <c r="P793" s="3"/>
    </row>
    <row r="794" spans="1:16" x14ac:dyDescent="0.25">
      <c r="A794" s="12">
        <v>790</v>
      </c>
      <c r="B794" s="13"/>
      <c r="C794" s="13"/>
      <c r="D794" s="13"/>
      <c r="E794" s="13"/>
      <c r="F794" s="13"/>
      <c r="H794" s="3"/>
      <c r="I794" s="3"/>
      <c r="J794" s="3"/>
      <c r="K794" s="3"/>
      <c r="L794" s="3"/>
      <c r="M794" s="3"/>
      <c r="N794" s="3"/>
      <c r="O794" s="3"/>
      <c r="P794" s="3"/>
    </row>
    <row r="795" spans="1:16" x14ac:dyDescent="0.25">
      <c r="A795" s="12">
        <v>791</v>
      </c>
      <c r="B795" s="13"/>
      <c r="C795" s="13"/>
      <c r="D795" s="13"/>
      <c r="E795" s="13"/>
      <c r="F795" s="13"/>
      <c r="H795" s="3"/>
      <c r="I795" s="3"/>
      <c r="J795" s="3"/>
      <c r="K795" s="3"/>
      <c r="L795" s="3"/>
      <c r="M795" s="3"/>
      <c r="N795" s="3"/>
      <c r="O795" s="3"/>
      <c r="P795" s="3"/>
    </row>
    <row r="796" spans="1:16" x14ac:dyDescent="0.25">
      <c r="A796" s="12">
        <v>792</v>
      </c>
      <c r="B796" s="13"/>
      <c r="C796" s="13"/>
      <c r="D796" s="13"/>
      <c r="E796" s="13"/>
      <c r="F796" s="13"/>
      <c r="H796" s="3"/>
      <c r="I796" s="3"/>
      <c r="J796" s="3"/>
      <c r="K796" s="3"/>
      <c r="L796" s="3"/>
      <c r="M796" s="3"/>
      <c r="N796" s="3"/>
      <c r="O796" s="3"/>
      <c r="P796" s="3"/>
    </row>
    <row r="797" spans="1:16" x14ac:dyDescent="0.25">
      <c r="A797" s="12">
        <v>793</v>
      </c>
      <c r="B797" s="13"/>
      <c r="C797" s="13"/>
      <c r="D797" s="13"/>
      <c r="E797" s="13"/>
      <c r="F797" s="13"/>
      <c r="H797" s="3"/>
      <c r="I797" s="3"/>
      <c r="J797" s="3"/>
      <c r="K797" s="3"/>
      <c r="L797" s="3"/>
      <c r="M797" s="3"/>
      <c r="N797" s="3"/>
      <c r="O797" s="3"/>
      <c r="P797" s="3"/>
    </row>
    <row r="798" spans="1:16" x14ac:dyDescent="0.25">
      <c r="A798" s="12">
        <v>794</v>
      </c>
      <c r="B798" s="13"/>
      <c r="C798" s="13"/>
      <c r="D798" s="13"/>
      <c r="E798" s="13"/>
      <c r="F798" s="13"/>
      <c r="H798" s="3"/>
      <c r="I798" s="3"/>
      <c r="J798" s="3"/>
      <c r="K798" s="3"/>
      <c r="L798" s="3"/>
      <c r="M798" s="3"/>
      <c r="N798" s="3"/>
      <c r="O798" s="3"/>
      <c r="P798" s="3"/>
    </row>
    <row r="799" spans="1:16" x14ac:dyDescent="0.25">
      <c r="A799" s="12">
        <v>795</v>
      </c>
      <c r="B799" s="13"/>
      <c r="C799" s="13"/>
      <c r="D799" s="13"/>
      <c r="E799" s="13"/>
      <c r="F799" s="13"/>
      <c r="H799" s="3"/>
      <c r="I799" s="3"/>
      <c r="J799" s="3"/>
      <c r="K799" s="3"/>
      <c r="L799" s="3"/>
      <c r="M799" s="3"/>
      <c r="N799" s="3"/>
      <c r="O799" s="3"/>
      <c r="P799" s="3"/>
    </row>
    <row r="800" spans="1:16" x14ac:dyDescent="0.25">
      <c r="A800" s="12">
        <v>796</v>
      </c>
      <c r="B800" s="13"/>
      <c r="C800" s="13"/>
      <c r="D800" s="13"/>
      <c r="E800" s="13"/>
      <c r="F800" s="13"/>
      <c r="H800" s="3"/>
      <c r="I800" s="3"/>
      <c r="J800" s="3"/>
      <c r="K800" s="3"/>
      <c r="L800" s="3"/>
      <c r="M800" s="3"/>
      <c r="N800" s="3"/>
      <c r="O800" s="3"/>
      <c r="P800" s="3"/>
    </row>
    <row r="801" spans="1:16" x14ac:dyDescent="0.25">
      <c r="A801" s="12">
        <v>797</v>
      </c>
      <c r="B801" s="13"/>
      <c r="C801" s="13"/>
      <c r="D801" s="13"/>
      <c r="E801" s="13"/>
      <c r="F801" s="13"/>
      <c r="H801" s="3"/>
      <c r="I801" s="3"/>
      <c r="J801" s="3"/>
      <c r="K801" s="3"/>
      <c r="L801" s="3"/>
      <c r="M801" s="3"/>
      <c r="N801" s="3"/>
      <c r="O801" s="3"/>
      <c r="P801" s="3"/>
    </row>
    <row r="802" spans="1:16" x14ac:dyDescent="0.25">
      <c r="A802" s="12">
        <v>798</v>
      </c>
      <c r="B802" s="13"/>
      <c r="C802" s="13"/>
      <c r="D802" s="13"/>
      <c r="E802" s="13"/>
      <c r="F802" s="13"/>
      <c r="H802" s="3"/>
      <c r="I802" s="3"/>
      <c r="J802" s="3"/>
      <c r="K802" s="3"/>
      <c r="L802" s="3"/>
      <c r="M802" s="3"/>
      <c r="N802" s="3"/>
      <c r="O802" s="3"/>
      <c r="P802" s="3"/>
    </row>
    <row r="803" spans="1:16" x14ac:dyDescent="0.25">
      <c r="A803" s="12">
        <v>799</v>
      </c>
      <c r="B803" s="13"/>
      <c r="C803" s="13"/>
      <c r="D803" s="13"/>
      <c r="E803" s="13"/>
      <c r="F803" s="13"/>
      <c r="H803" s="3"/>
      <c r="I803" s="3"/>
      <c r="J803" s="3"/>
      <c r="K803" s="3"/>
      <c r="L803" s="3"/>
      <c r="M803" s="3"/>
      <c r="N803" s="3"/>
      <c r="O803" s="3"/>
      <c r="P803" s="3"/>
    </row>
    <row r="804" spans="1:16" x14ac:dyDescent="0.25">
      <c r="A804" s="12">
        <v>800</v>
      </c>
      <c r="B804" s="13"/>
      <c r="C804" s="13"/>
      <c r="D804" s="13"/>
      <c r="E804" s="13"/>
      <c r="F804" s="13"/>
      <c r="H804" s="3"/>
      <c r="I804" s="3"/>
      <c r="J804" s="3"/>
      <c r="K804" s="3"/>
      <c r="L804" s="3"/>
      <c r="M804" s="3"/>
      <c r="N804" s="3"/>
      <c r="O804" s="3"/>
      <c r="P804" s="3"/>
    </row>
    <row r="805" spans="1:16" x14ac:dyDescent="0.25">
      <c r="A805" s="12">
        <v>801</v>
      </c>
      <c r="B805" s="13"/>
      <c r="C805" s="13"/>
      <c r="D805" s="13"/>
      <c r="E805" s="13"/>
      <c r="F805" s="13"/>
      <c r="H805" s="3"/>
      <c r="I805" s="3"/>
      <c r="J805" s="3"/>
      <c r="K805" s="3"/>
      <c r="L805" s="3"/>
      <c r="M805" s="3"/>
      <c r="N805" s="3"/>
      <c r="O805" s="3"/>
      <c r="P805" s="3"/>
    </row>
    <row r="806" spans="1:16" x14ac:dyDescent="0.25">
      <c r="A806" s="12">
        <v>802</v>
      </c>
      <c r="B806" s="13"/>
      <c r="C806" s="13"/>
      <c r="D806" s="13"/>
      <c r="E806" s="13"/>
      <c r="F806" s="13"/>
      <c r="H806" s="3"/>
      <c r="I806" s="3"/>
      <c r="J806" s="3"/>
      <c r="K806" s="3"/>
      <c r="L806" s="3"/>
      <c r="M806" s="3"/>
      <c r="N806" s="3"/>
      <c r="O806" s="3"/>
      <c r="P806" s="3"/>
    </row>
    <row r="807" spans="1:16" x14ac:dyDescent="0.25">
      <c r="A807" s="12">
        <v>803</v>
      </c>
      <c r="B807" s="13"/>
      <c r="C807" s="13"/>
      <c r="D807" s="13"/>
      <c r="E807" s="13"/>
      <c r="F807" s="13"/>
      <c r="H807" s="3"/>
      <c r="I807" s="3"/>
      <c r="J807" s="3"/>
      <c r="K807" s="3"/>
      <c r="L807" s="3"/>
      <c r="M807" s="3"/>
      <c r="N807" s="3"/>
      <c r="O807" s="3"/>
      <c r="P807" s="3"/>
    </row>
    <row r="808" spans="1:16" x14ac:dyDescent="0.25">
      <c r="A808" s="12">
        <v>804</v>
      </c>
      <c r="B808" s="13"/>
      <c r="C808" s="13"/>
      <c r="D808" s="13"/>
      <c r="E808" s="13"/>
      <c r="F808" s="13"/>
      <c r="H808" s="3"/>
      <c r="I808" s="3"/>
      <c r="J808" s="3"/>
      <c r="K808" s="3"/>
      <c r="L808" s="3"/>
      <c r="M808" s="3"/>
      <c r="N808" s="3"/>
      <c r="O808" s="3"/>
      <c r="P808" s="3"/>
    </row>
    <row r="809" spans="1:16" x14ac:dyDescent="0.25">
      <c r="A809" s="12">
        <v>805</v>
      </c>
      <c r="B809" s="13"/>
      <c r="C809" s="13"/>
      <c r="D809" s="13"/>
      <c r="E809" s="13"/>
      <c r="F809" s="13"/>
      <c r="H809" s="3"/>
      <c r="I809" s="3"/>
      <c r="J809" s="3"/>
      <c r="K809" s="3"/>
      <c r="L809" s="3"/>
      <c r="M809" s="3"/>
      <c r="N809" s="3"/>
      <c r="O809" s="3"/>
      <c r="P809" s="3"/>
    </row>
    <row r="810" spans="1:16" x14ac:dyDescent="0.25">
      <c r="A810" s="12">
        <v>806</v>
      </c>
      <c r="B810" s="13"/>
      <c r="C810" s="13"/>
      <c r="D810" s="13"/>
      <c r="E810" s="13"/>
      <c r="F810" s="13"/>
      <c r="H810" s="3"/>
      <c r="I810" s="3"/>
      <c r="J810" s="3"/>
      <c r="K810" s="3"/>
      <c r="L810" s="3"/>
      <c r="M810" s="3"/>
      <c r="N810" s="3"/>
      <c r="O810" s="3"/>
      <c r="P810" s="3"/>
    </row>
    <row r="811" spans="1:16" x14ac:dyDescent="0.25">
      <c r="A811" s="12">
        <v>807</v>
      </c>
      <c r="B811" s="13"/>
      <c r="C811" s="13"/>
      <c r="D811" s="13"/>
      <c r="E811" s="13"/>
      <c r="F811" s="13"/>
      <c r="H811" s="3"/>
      <c r="I811" s="3"/>
      <c r="J811" s="3"/>
      <c r="K811" s="3"/>
      <c r="L811" s="3"/>
      <c r="M811" s="3"/>
      <c r="N811" s="3"/>
      <c r="O811" s="3"/>
      <c r="P811" s="3"/>
    </row>
    <row r="812" spans="1:16" x14ac:dyDescent="0.25">
      <c r="A812" s="12">
        <v>808</v>
      </c>
      <c r="B812" s="13"/>
      <c r="C812" s="13"/>
      <c r="D812" s="13"/>
      <c r="E812" s="13"/>
      <c r="F812" s="13"/>
      <c r="H812" s="3"/>
      <c r="I812" s="3"/>
      <c r="J812" s="3"/>
      <c r="K812" s="3"/>
      <c r="L812" s="3"/>
      <c r="M812" s="3"/>
      <c r="N812" s="3"/>
      <c r="O812" s="3"/>
      <c r="P812" s="3"/>
    </row>
    <row r="813" spans="1:16" x14ac:dyDescent="0.25">
      <c r="A813" s="12">
        <v>809</v>
      </c>
      <c r="B813" s="13"/>
      <c r="C813" s="13"/>
      <c r="D813" s="13"/>
      <c r="E813" s="13"/>
      <c r="F813" s="13"/>
      <c r="H813" s="3"/>
      <c r="I813" s="3"/>
      <c r="J813" s="3"/>
      <c r="K813" s="3"/>
      <c r="L813" s="3"/>
      <c r="M813" s="3"/>
      <c r="N813" s="3"/>
      <c r="O813" s="3"/>
      <c r="P813" s="3"/>
    </row>
    <row r="814" spans="1:16" x14ac:dyDescent="0.25">
      <c r="A814" s="12">
        <v>810</v>
      </c>
      <c r="B814" s="13"/>
      <c r="C814" s="13"/>
      <c r="D814" s="13"/>
      <c r="E814" s="13"/>
      <c r="F814" s="13"/>
      <c r="H814" s="3"/>
      <c r="I814" s="3"/>
      <c r="J814" s="3"/>
      <c r="K814" s="3"/>
      <c r="L814" s="3"/>
      <c r="M814" s="3"/>
      <c r="N814" s="3"/>
      <c r="O814" s="3"/>
      <c r="P814" s="3"/>
    </row>
    <row r="815" spans="1:16" x14ac:dyDescent="0.25">
      <c r="A815" s="12">
        <v>811</v>
      </c>
      <c r="B815" s="13"/>
      <c r="C815" s="13"/>
      <c r="D815" s="13"/>
      <c r="E815" s="13"/>
      <c r="F815" s="13"/>
      <c r="H815" s="3"/>
      <c r="I815" s="3"/>
      <c r="J815" s="3"/>
      <c r="K815" s="3"/>
      <c r="L815" s="3"/>
      <c r="M815" s="3"/>
      <c r="N815" s="3"/>
      <c r="O815" s="3"/>
      <c r="P815" s="3"/>
    </row>
    <row r="816" spans="1:16" x14ac:dyDescent="0.25">
      <c r="A816" s="12">
        <v>812</v>
      </c>
      <c r="B816" s="13"/>
      <c r="C816" s="13"/>
      <c r="D816" s="13"/>
      <c r="E816" s="13"/>
      <c r="F816" s="13"/>
      <c r="H816" s="3"/>
      <c r="I816" s="3"/>
      <c r="J816" s="3"/>
      <c r="K816" s="3"/>
      <c r="L816" s="3"/>
      <c r="M816" s="3"/>
      <c r="N816" s="3"/>
      <c r="O816" s="3"/>
      <c r="P816" s="3"/>
    </row>
    <row r="817" spans="1:16" x14ac:dyDescent="0.25">
      <c r="A817" s="12">
        <v>813</v>
      </c>
      <c r="B817" s="13"/>
      <c r="C817" s="13"/>
      <c r="D817" s="13"/>
      <c r="E817" s="13"/>
      <c r="F817" s="13"/>
      <c r="H817" s="3"/>
      <c r="I817" s="3"/>
      <c r="J817" s="3"/>
      <c r="K817" s="3"/>
      <c r="L817" s="3"/>
      <c r="M817" s="3"/>
      <c r="N817" s="3"/>
      <c r="O817" s="3"/>
      <c r="P817" s="3"/>
    </row>
    <row r="818" spans="1:16" x14ac:dyDescent="0.25">
      <c r="A818" s="12">
        <v>814</v>
      </c>
      <c r="B818" s="13"/>
      <c r="C818" s="13"/>
      <c r="D818" s="13"/>
      <c r="E818" s="13"/>
      <c r="F818" s="13"/>
      <c r="H818" s="3"/>
      <c r="I818" s="3"/>
      <c r="J818" s="3"/>
      <c r="K818" s="3"/>
      <c r="L818" s="3"/>
      <c r="M818" s="3"/>
      <c r="N818" s="3"/>
      <c r="O818" s="3"/>
      <c r="P818" s="3"/>
    </row>
    <row r="819" spans="1:16" x14ac:dyDescent="0.25">
      <c r="A819" s="12">
        <v>815</v>
      </c>
      <c r="B819" s="13"/>
      <c r="C819" s="13"/>
      <c r="D819" s="13"/>
      <c r="E819" s="13"/>
      <c r="F819" s="13"/>
      <c r="H819" s="3"/>
      <c r="I819" s="3"/>
      <c r="J819" s="3"/>
      <c r="K819" s="3"/>
      <c r="L819" s="3"/>
      <c r="M819" s="3"/>
      <c r="N819" s="3"/>
      <c r="O819" s="3"/>
      <c r="P819" s="3"/>
    </row>
    <row r="820" spans="1:16" x14ac:dyDescent="0.25">
      <c r="A820" s="12">
        <v>816</v>
      </c>
      <c r="B820" s="13"/>
      <c r="C820" s="13"/>
      <c r="D820" s="13"/>
      <c r="E820" s="13"/>
      <c r="F820" s="13"/>
      <c r="H820" s="3"/>
      <c r="I820" s="3"/>
      <c r="J820" s="3"/>
      <c r="K820" s="3"/>
      <c r="L820" s="3"/>
      <c r="M820" s="3"/>
      <c r="N820" s="3"/>
      <c r="O820" s="3"/>
      <c r="P820" s="3"/>
    </row>
    <row r="821" spans="1:16" x14ac:dyDescent="0.25">
      <c r="A821" s="12">
        <v>817</v>
      </c>
      <c r="B821" s="13"/>
      <c r="C821" s="13"/>
      <c r="D821" s="13"/>
      <c r="E821" s="13"/>
      <c r="F821" s="13"/>
      <c r="H821" s="3"/>
      <c r="I821" s="3"/>
      <c r="J821" s="3"/>
      <c r="K821" s="3"/>
      <c r="L821" s="3"/>
      <c r="M821" s="3"/>
      <c r="N821" s="3"/>
      <c r="O821" s="3"/>
      <c r="P821" s="3"/>
    </row>
    <row r="822" spans="1:16" x14ac:dyDescent="0.25">
      <c r="A822" s="12">
        <v>818</v>
      </c>
      <c r="B822" s="13"/>
      <c r="C822" s="13"/>
      <c r="D822" s="13"/>
      <c r="E822" s="13"/>
      <c r="F822" s="13"/>
      <c r="H822" s="3"/>
      <c r="I822" s="3"/>
      <c r="J822" s="3"/>
      <c r="K822" s="3"/>
      <c r="L822" s="3"/>
      <c r="M822" s="3"/>
      <c r="N822" s="3"/>
      <c r="O822" s="3"/>
      <c r="P822" s="3"/>
    </row>
    <row r="823" spans="1:16" x14ac:dyDescent="0.25">
      <c r="A823" s="12">
        <v>819</v>
      </c>
      <c r="B823" s="13"/>
      <c r="C823" s="13"/>
      <c r="D823" s="13"/>
      <c r="E823" s="13"/>
      <c r="F823" s="13"/>
      <c r="H823" s="3"/>
      <c r="I823" s="3"/>
      <c r="J823" s="3"/>
      <c r="K823" s="3"/>
      <c r="L823" s="3"/>
      <c r="M823" s="3"/>
      <c r="N823" s="3"/>
      <c r="O823" s="3"/>
      <c r="P823" s="3"/>
    </row>
    <row r="824" spans="1:16" x14ac:dyDescent="0.25">
      <c r="A824" s="12">
        <v>820</v>
      </c>
      <c r="B824" s="13"/>
      <c r="C824" s="13"/>
      <c r="D824" s="13"/>
      <c r="E824" s="13"/>
      <c r="F824" s="13"/>
      <c r="H824" s="3"/>
      <c r="I824" s="3"/>
      <c r="J824" s="3"/>
      <c r="K824" s="3"/>
      <c r="L824" s="3"/>
      <c r="M824" s="3"/>
      <c r="N824" s="3"/>
      <c r="O824" s="3"/>
      <c r="P824" s="3"/>
    </row>
    <row r="825" spans="1:16" x14ac:dyDescent="0.25">
      <c r="A825" s="12">
        <v>821</v>
      </c>
      <c r="B825" s="13"/>
      <c r="C825" s="13"/>
      <c r="D825" s="13"/>
      <c r="E825" s="13"/>
      <c r="F825" s="13"/>
      <c r="H825" s="3"/>
      <c r="I825" s="3"/>
      <c r="J825" s="3"/>
      <c r="K825" s="3"/>
      <c r="L825" s="3"/>
      <c r="M825" s="3"/>
      <c r="N825" s="3"/>
      <c r="O825" s="3"/>
      <c r="P825" s="3"/>
    </row>
    <row r="826" spans="1:16" x14ac:dyDescent="0.25">
      <c r="A826" s="12">
        <v>822</v>
      </c>
      <c r="B826" s="13"/>
      <c r="C826" s="13"/>
      <c r="D826" s="13"/>
      <c r="E826" s="13"/>
      <c r="F826" s="13"/>
      <c r="H826" s="3"/>
      <c r="I826" s="3"/>
      <c r="J826" s="3"/>
      <c r="K826" s="3"/>
      <c r="L826" s="3"/>
      <c r="M826" s="3"/>
      <c r="N826" s="3"/>
      <c r="O826" s="3"/>
      <c r="P826" s="3"/>
    </row>
    <row r="827" spans="1:16" x14ac:dyDescent="0.25">
      <c r="A827" s="12">
        <v>823</v>
      </c>
      <c r="B827" s="13"/>
      <c r="C827" s="13"/>
      <c r="D827" s="13"/>
      <c r="E827" s="13"/>
      <c r="F827" s="13"/>
      <c r="H827" s="3"/>
      <c r="I827" s="3"/>
      <c r="J827" s="3"/>
      <c r="K827" s="3"/>
      <c r="L827" s="3"/>
      <c r="M827" s="3"/>
      <c r="N827" s="3"/>
      <c r="O827" s="3"/>
      <c r="P827" s="3"/>
    </row>
    <row r="828" spans="1:16" x14ac:dyDescent="0.25">
      <c r="A828" s="12">
        <v>824</v>
      </c>
      <c r="B828" s="13"/>
      <c r="C828" s="13"/>
      <c r="D828" s="13"/>
      <c r="E828" s="13"/>
      <c r="F828" s="13"/>
      <c r="H828" s="3"/>
      <c r="I828" s="3"/>
      <c r="J828" s="3"/>
      <c r="K828" s="3"/>
      <c r="L828" s="3"/>
      <c r="M828" s="3"/>
      <c r="N828" s="3"/>
      <c r="O828" s="3"/>
      <c r="P828" s="3"/>
    </row>
    <row r="829" spans="1:16" x14ac:dyDescent="0.25">
      <c r="A829" s="12">
        <v>825</v>
      </c>
      <c r="B829" s="13"/>
      <c r="C829" s="13"/>
      <c r="D829" s="13"/>
      <c r="E829" s="13"/>
      <c r="F829" s="13"/>
      <c r="H829" s="3"/>
      <c r="I829" s="3"/>
      <c r="J829" s="3"/>
      <c r="K829" s="3"/>
      <c r="L829" s="3"/>
      <c r="M829" s="3"/>
      <c r="N829" s="3"/>
      <c r="O829" s="3"/>
      <c r="P829" s="3"/>
    </row>
    <row r="830" spans="1:16" x14ac:dyDescent="0.25">
      <c r="A830" s="12">
        <v>826</v>
      </c>
      <c r="B830" s="13"/>
      <c r="C830" s="13"/>
      <c r="D830" s="13"/>
      <c r="E830" s="13"/>
      <c r="F830" s="13"/>
      <c r="H830" s="3"/>
      <c r="I830" s="3"/>
      <c r="J830" s="3"/>
      <c r="K830" s="3"/>
      <c r="L830" s="3"/>
      <c r="M830" s="3"/>
      <c r="N830" s="3"/>
      <c r="O830" s="3"/>
      <c r="P830" s="3"/>
    </row>
    <row r="831" spans="1:16" x14ac:dyDescent="0.25">
      <c r="A831" s="12">
        <v>827</v>
      </c>
      <c r="B831" s="13"/>
      <c r="C831" s="13"/>
      <c r="D831" s="13"/>
      <c r="E831" s="13"/>
      <c r="F831" s="13"/>
      <c r="H831" s="3"/>
      <c r="I831" s="3"/>
      <c r="J831" s="3"/>
      <c r="K831" s="3"/>
      <c r="L831" s="3"/>
      <c r="M831" s="3"/>
      <c r="N831" s="3"/>
      <c r="O831" s="3"/>
      <c r="P831" s="3"/>
    </row>
    <row r="832" spans="1:16" x14ac:dyDescent="0.25">
      <c r="A832" s="12">
        <v>828</v>
      </c>
      <c r="B832" s="13"/>
      <c r="C832" s="13"/>
      <c r="D832" s="13"/>
      <c r="E832" s="13"/>
      <c r="F832" s="13"/>
      <c r="H832" s="3"/>
      <c r="I832" s="3"/>
      <c r="J832" s="3"/>
      <c r="K832" s="3"/>
      <c r="L832" s="3"/>
      <c r="M832" s="3"/>
      <c r="N832" s="3"/>
      <c r="O832" s="3"/>
      <c r="P832" s="3"/>
    </row>
    <row r="833" spans="1:16" x14ac:dyDescent="0.25">
      <c r="A833" s="12">
        <v>829</v>
      </c>
      <c r="B833" s="13"/>
      <c r="C833" s="13"/>
      <c r="D833" s="13"/>
      <c r="E833" s="13"/>
      <c r="F833" s="13"/>
      <c r="H833" s="3"/>
      <c r="I833" s="3"/>
      <c r="J833" s="3"/>
      <c r="K833" s="3"/>
      <c r="L833" s="3"/>
      <c r="M833" s="3"/>
      <c r="N833" s="3"/>
      <c r="O833" s="3"/>
      <c r="P833" s="3"/>
    </row>
    <row r="834" spans="1:16" x14ac:dyDescent="0.25">
      <c r="A834" s="12">
        <v>830</v>
      </c>
      <c r="B834" s="13"/>
      <c r="C834" s="13"/>
      <c r="D834" s="13"/>
      <c r="E834" s="13"/>
      <c r="F834" s="13"/>
      <c r="H834" s="3"/>
      <c r="I834" s="3"/>
      <c r="J834" s="3"/>
      <c r="K834" s="3"/>
      <c r="L834" s="3"/>
      <c r="M834" s="3"/>
      <c r="N834" s="3"/>
      <c r="O834" s="3"/>
      <c r="P834" s="3"/>
    </row>
    <row r="835" spans="1:16" x14ac:dyDescent="0.25">
      <c r="A835" s="12">
        <v>831</v>
      </c>
      <c r="B835" s="13"/>
      <c r="C835" s="13"/>
      <c r="D835" s="13"/>
      <c r="E835" s="13"/>
      <c r="F835" s="13"/>
      <c r="H835" s="3"/>
      <c r="I835" s="3"/>
      <c r="J835" s="3"/>
      <c r="K835" s="3"/>
      <c r="L835" s="3"/>
      <c r="M835" s="3"/>
      <c r="N835" s="3"/>
      <c r="O835" s="3"/>
      <c r="P835" s="3"/>
    </row>
    <row r="836" spans="1:16" x14ac:dyDescent="0.25">
      <c r="A836" s="12">
        <v>832</v>
      </c>
      <c r="B836" s="13"/>
      <c r="C836" s="13"/>
      <c r="D836" s="13"/>
      <c r="E836" s="13"/>
      <c r="F836" s="13"/>
      <c r="H836" s="3"/>
      <c r="I836" s="3"/>
      <c r="J836" s="3"/>
      <c r="K836" s="3"/>
      <c r="L836" s="3"/>
      <c r="M836" s="3"/>
      <c r="N836" s="3"/>
      <c r="O836" s="3"/>
      <c r="P836" s="3"/>
    </row>
    <row r="837" spans="1:16" x14ac:dyDescent="0.25">
      <c r="A837" s="12">
        <v>833</v>
      </c>
      <c r="B837" s="13"/>
      <c r="C837" s="13"/>
      <c r="D837" s="13"/>
      <c r="E837" s="13"/>
      <c r="F837" s="13"/>
      <c r="H837" s="3"/>
      <c r="I837" s="3"/>
      <c r="J837" s="3"/>
      <c r="K837" s="3"/>
      <c r="L837" s="3"/>
      <c r="M837" s="3"/>
      <c r="N837" s="3"/>
      <c r="O837" s="3"/>
      <c r="P837" s="3"/>
    </row>
    <row r="838" spans="1:16" x14ac:dyDescent="0.25">
      <c r="A838" s="12">
        <v>834</v>
      </c>
      <c r="B838" s="13"/>
      <c r="C838" s="13"/>
      <c r="D838" s="13"/>
      <c r="E838" s="13"/>
      <c r="F838" s="13"/>
      <c r="H838" s="3"/>
      <c r="I838" s="3"/>
      <c r="J838" s="3"/>
      <c r="K838" s="3"/>
      <c r="L838" s="3"/>
      <c r="M838" s="3"/>
      <c r="N838" s="3"/>
      <c r="O838" s="3"/>
      <c r="P838" s="3"/>
    </row>
    <row r="839" spans="1:16" x14ac:dyDescent="0.25">
      <c r="A839" s="12">
        <v>835</v>
      </c>
      <c r="B839" s="13"/>
      <c r="C839" s="13"/>
      <c r="D839" s="13"/>
      <c r="E839" s="13"/>
      <c r="F839" s="13"/>
      <c r="H839" s="3"/>
      <c r="I839" s="3"/>
      <c r="J839" s="3"/>
      <c r="K839" s="3"/>
      <c r="L839" s="3"/>
      <c r="M839" s="3"/>
      <c r="N839" s="3"/>
      <c r="O839" s="3"/>
      <c r="P839" s="3"/>
    </row>
    <row r="840" spans="1:16" x14ac:dyDescent="0.25">
      <c r="A840" s="12">
        <v>836</v>
      </c>
      <c r="B840" s="13"/>
      <c r="C840" s="13"/>
      <c r="D840" s="13"/>
      <c r="E840" s="13"/>
      <c r="F840" s="13"/>
      <c r="H840" s="3"/>
      <c r="I840" s="3"/>
      <c r="J840" s="3"/>
      <c r="K840" s="3"/>
      <c r="L840" s="3"/>
      <c r="M840" s="3"/>
      <c r="N840" s="3"/>
      <c r="O840" s="3"/>
      <c r="P840" s="3"/>
    </row>
    <row r="841" spans="1:16" x14ac:dyDescent="0.25">
      <c r="A841" s="12">
        <v>837</v>
      </c>
      <c r="B841" s="13"/>
      <c r="C841" s="13"/>
      <c r="D841" s="13"/>
      <c r="E841" s="13"/>
      <c r="F841" s="13"/>
      <c r="H841" s="3"/>
      <c r="I841" s="3"/>
      <c r="J841" s="3"/>
      <c r="K841" s="3"/>
      <c r="L841" s="3"/>
      <c r="M841" s="3"/>
      <c r="N841" s="3"/>
      <c r="O841" s="3"/>
      <c r="P841" s="3"/>
    </row>
    <row r="842" spans="1:16" x14ac:dyDescent="0.25">
      <c r="A842" s="12">
        <v>838</v>
      </c>
      <c r="B842" s="13"/>
      <c r="C842" s="13"/>
      <c r="D842" s="13"/>
      <c r="E842" s="13"/>
      <c r="F842" s="13"/>
      <c r="H842" s="3"/>
      <c r="I842" s="3"/>
      <c r="J842" s="3"/>
      <c r="K842" s="3"/>
      <c r="L842" s="3"/>
      <c r="M842" s="3"/>
      <c r="N842" s="3"/>
      <c r="O842" s="3"/>
      <c r="P842" s="3"/>
    </row>
    <row r="843" spans="1:16" x14ac:dyDescent="0.25">
      <c r="A843" s="12">
        <v>839</v>
      </c>
      <c r="B843" s="13"/>
      <c r="C843" s="13"/>
      <c r="D843" s="13"/>
      <c r="E843" s="13"/>
      <c r="F843" s="13"/>
      <c r="H843" s="3"/>
      <c r="I843" s="3"/>
      <c r="J843" s="3"/>
      <c r="K843" s="3"/>
      <c r="L843" s="3"/>
      <c r="M843" s="3"/>
      <c r="N843" s="3"/>
      <c r="O843" s="3"/>
      <c r="P843" s="3"/>
    </row>
    <row r="844" spans="1:16" x14ac:dyDescent="0.25">
      <c r="A844" s="12">
        <v>840</v>
      </c>
      <c r="B844" s="13"/>
      <c r="C844" s="13"/>
      <c r="D844" s="13"/>
      <c r="E844" s="13"/>
      <c r="F844" s="13"/>
      <c r="H844" s="3"/>
      <c r="I844" s="3"/>
      <c r="J844" s="3"/>
      <c r="K844" s="3"/>
      <c r="L844" s="3"/>
      <c r="M844" s="3"/>
      <c r="N844" s="3"/>
      <c r="O844" s="3"/>
      <c r="P844" s="3"/>
    </row>
    <row r="845" spans="1:16" x14ac:dyDescent="0.25">
      <c r="A845" s="12">
        <v>841</v>
      </c>
      <c r="B845" s="13"/>
      <c r="C845" s="13"/>
      <c r="D845" s="13"/>
      <c r="E845" s="13"/>
      <c r="F845" s="13"/>
      <c r="H845" s="3"/>
      <c r="I845" s="3"/>
      <c r="J845" s="3"/>
      <c r="K845" s="3"/>
      <c r="L845" s="3"/>
      <c r="M845" s="3"/>
      <c r="N845" s="3"/>
      <c r="O845" s="3"/>
      <c r="P845" s="3"/>
    </row>
    <row r="846" spans="1:16" x14ac:dyDescent="0.25">
      <c r="A846" s="12">
        <v>842</v>
      </c>
      <c r="B846" s="13"/>
      <c r="C846" s="13"/>
      <c r="D846" s="13"/>
      <c r="E846" s="13"/>
      <c r="F846" s="13"/>
      <c r="H846" s="3"/>
      <c r="I846" s="3"/>
      <c r="J846" s="3"/>
      <c r="K846" s="3"/>
      <c r="L846" s="3"/>
      <c r="M846" s="3"/>
      <c r="N846" s="3"/>
      <c r="O846" s="3"/>
      <c r="P846" s="3"/>
    </row>
    <row r="847" spans="1:16" x14ac:dyDescent="0.25">
      <c r="A847" s="12">
        <v>843</v>
      </c>
      <c r="B847" s="13"/>
      <c r="C847" s="13"/>
      <c r="D847" s="13"/>
      <c r="E847" s="13"/>
      <c r="F847" s="13"/>
      <c r="H847" s="3"/>
      <c r="I847" s="3"/>
      <c r="J847" s="3"/>
      <c r="K847" s="3"/>
      <c r="L847" s="3"/>
      <c r="M847" s="3"/>
      <c r="N847" s="3"/>
      <c r="O847" s="3"/>
      <c r="P847" s="3"/>
    </row>
    <row r="848" spans="1:16" x14ac:dyDescent="0.25">
      <c r="A848" s="12">
        <v>844</v>
      </c>
      <c r="B848" s="13"/>
      <c r="C848" s="13"/>
      <c r="D848" s="13"/>
      <c r="E848" s="13"/>
      <c r="F848" s="13"/>
      <c r="H848" s="3"/>
      <c r="I848" s="3"/>
      <c r="J848" s="3"/>
      <c r="K848" s="3"/>
      <c r="L848" s="3"/>
      <c r="M848" s="3"/>
      <c r="N848" s="3"/>
      <c r="O848" s="3"/>
      <c r="P848" s="3"/>
    </row>
    <row r="849" spans="1:16" x14ac:dyDescent="0.25">
      <c r="A849" s="12">
        <v>845</v>
      </c>
      <c r="B849" s="13"/>
      <c r="C849" s="13"/>
      <c r="D849" s="13"/>
      <c r="E849" s="13"/>
      <c r="F849" s="13"/>
      <c r="H849" s="3"/>
      <c r="I849" s="3"/>
      <c r="J849" s="3"/>
      <c r="K849" s="3"/>
      <c r="L849" s="3"/>
      <c r="M849" s="3"/>
      <c r="N849" s="3"/>
      <c r="O849" s="3"/>
      <c r="P849" s="3"/>
    </row>
    <row r="850" spans="1:16" x14ac:dyDescent="0.25">
      <c r="A850" s="12">
        <v>846</v>
      </c>
      <c r="B850" s="13"/>
      <c r="C850" s="13"/>
      <c r="D850" s="13"/>
      <c r="E850" s="13"/>
      <c r="F850" s="13"/>
      <c r="H850" s="3"/>
      <c r="I850" s="3"/>
      <c r="J850" s="3"/>
      <c r="K850" s="3"/>
      <c r="L850" s="3"/>
      <c r="M850" s="3"/>
      <c r="N850" s="3"/>
      <c r="O850" s="3"/>
      <c r="P850" s="3"/>
    </row>
    <row r="851" spans="1:16" x14ac:dyDescent="0.25">
      <c r="A851" s="12">
        <v>847</v>
      </c>
      <c r="B851" s="13"/>
      <c r="C851" s="13"/>
      <c r="D851" s="13"/>
      <c r="E851" s="13"/>
      <c r="F851" s="13"/>
      <c r="H851" s="3"/>
      <c r="I851" s="3"/>
      <c r="J851" s="3"/>
      <c r="K851" s="3"/>
      <c r="L851" s="3"/>
      <c r="M851" s="3"/>
      <c r="N851" s="3"/>
      <c r="O851" s="3"/>
      <c r="P851" s="3"/>
    </row>
    <row r="852" spans="1:16" x14ac:dyDescent="0.25">
      <c r="A852" s="12">
        <v>848</v>
      </c>
      <c r="B852" s="13"/>
      <c r="C852" s="13"/>
      <c r="D852" s="13"/>
      <c r="E852" s="13"/>
      <c r="F852" s="13"/>
      <c r="H852" s="3"/>
      <c r="I852" s="3"/>
      <c r="J852" s="3"/>
      <c r="K852" s="3"/>
      <c r="L852" s="3"/>
      <c r="M852" s="3"/>
      <c r="N852" s="3"/>
      <c r="O852" s="3"/>
      <c r="P852" s="3"/>
    </row>
    <row r="853" spans="1:16" x14ac:dyDescent="0.25">
      <c r="A853" s="12">
        <v>849</v>
      </c>
      <c r="B853" s="13"/>
      <c r="C853" s="13"/>
      <c r="D853" s="13"/>
      <c r="E853" s="13"/>
      <c r="F853" s="13"/>
      <c r="H853" s="3"/>
      <c r="I853" s="3"/>
      <c r="J853" s="3"/>
      <c r="K853" s="3"/>
      <c r="L853" s="3"/>
      <c r="M853" s="3"/>
      <c r="N853" s="3"/>
      <c r="O853" s="3"/>
      <c r="P853" s="3"/>
    </row>
    <row r="854" spans="1:16" x14ac:dyDescent="0.25">
      <c r="A854" s="12">
        <v>850</v>
      </c>
      <c r="B854" s="13"/>
      <c r="C854" s="13"/>
      <c r="D854" s="13"/>
      <c r="E854" s="13"/>
      <c r="F854" s="13"/>
      <c r="H854" s="3"/>
      <c r="I854" s="3"/>
      <c r="J854" s="3"/>
      <c r="K854" s="3"/>
      <c r="L854" s="3"/>
      <c r="M854" s="3"/>
      <c r="N854" s="3"/>
      <c r="O854" s="3"/>
      <c r="P854" s="3"/>
    </row>
    <row r="855" spans="1:16" x14ac:dyDescent="0.25">
      <c r="A855" s="12">
        <v>851</v>
      </c>
      <c r="B855" s="13"/>
      <c r="C855" s="13"/>
      <c r="D855" s="13"/>
      <c r="E855" s="13"/>
      <c r="F855" s="13"/>
      <c r="H855" s="3"/>
      <c r="I855" s="3"/>
      <c r="J855" s="3"/>
      <c r="K855" s="3"/>
      <c r="L855" s="3"/>
      <c r="M855" s="3"/>
      <c r="N855" s="3"/>
      <c r="O855" s="3"/>
      <c r="P855" s="3"/>
    </row>
    <row r="856" spans="1:16" x14ac:dyDescent="0.25">
      <c r="A856" s="12">
        <v>852</v>
      </c>
      <c r="B856" s="13"/>
      <c r="C856" s="13"/>
      <c r="D856" s="13"/>
      <c r="E856" s="13"/>
      <c r="F856" s="13"/>
      <c r="H856" s="3"/>
      <c r="I856" s="3"/>
      <c r="J856" s="3"/>
      <c r="K856" s="3"/>
      <c r="L856" s="3"/>
      <c r="M856" s="3"/>
      <c r="N856" s="3"/>
      <c r="O856" s="3"/>
      <c r="P856" s="3"/>
    </row>
    <row r="857" spans="1:16" x14ac:dyDescent="0.25">
      <c r="A857" s="12">
        <v>853</v>
      </c>
      <c r="B857" s="13"/>
      <c r="C857" s="13"/>
      <c r="D857" s="13"/>
      <c r="E857" s="13"/>
      <c r="F857" s="13"/>
      <c r="H857" s="3"/>
      <c r="I857" s="3"/>
      <c r="J857" s="3"/>
      <c r="K857" s="3"/>
      <c r="L857" s="3"/>
      <c r="M857" s="3"/>
      <c r="N857" s="3"/>
      <c r="O857" s="3"/>
      <c r="P857" s="3"/>
    </row>
    <row r="858" spans="1:16" x14ac:dyDescent="0.25">
      <c r="A858" s="12">
        <v>854</v>
      </c>
      <c r="B858" s="13"/>
      <c r="C858" s="13"/>
      <c r="D858" s="13"/>
      <c r="E858" s="13"/>
      <c r="F858" s="13"/>
      <c r="H858" s="3"/>
      <c r="I858" s="3"/>
      <c r="J858" s="3"/>
      <c r="K858" s="3"/>
      <c r="L858" s="3"/>
      <c r="M858" s="3"/>
      <c r="N858" s="3"/>
      <c r="O858" s="3"/>
      <c r="P858" s="3"/>
    </row>
    <row r="859" spans="1:16" x14ac:dyDescent="0.25">
      <c r="A859" s="12">
        <v>855</v>
      </c>
      <c r="B859" s="13"/>
      <c r="C859" s="13"/>
      <c r="D859" s="13"/>
      <c r="E859" s="13"/>
      <c r="F859" s="13"/>
      <c r="H859" s="3"/>
      <c r="I859" s="3"/>
      <c r="J859" s="3"/>
      <c r="K859" s="3"/>
      <c r="L859" s="3"/>
      <c r="M859" s="3"/>
      <c r="N859" s="3"/>
      <c r="O859" s="3"/>
      <c r="P859" s="3"/>
    </row>
    <row r="860" spans="1:16" x14ac:dyDescent="0.25">
      <c r="A860" s="12">
        <v>856</v>
      </c>
      <c r="B860" s="13"/>
      <c r="C860" s="13"/>
      <c r="D860" s="13"/>
      <c r="E860" s="13"/>
      <c r="F860" s="13"/>
      <c r="H860" s="3"/>
      <c r="I860" s="3"/>
      <c r="J860" s="3"/>
      <c r="K860" s="3"/>
      <c r="L860" s="3"/>
      <c r="M860" s="3"/>
      <c r="N860" s="3"/>
      <c r="O860" s="3"/>
      <c r="P860" s="3"/>
    </row>
    <row r="861" spans="1:16" x14ac:dyDescent="0.25">
      <c r="A861" s="12">
        <v>857</v>
      </c>
      <c r="B861" s="13"/>
      <c r="C861" s="13"/>
      <c r="D861" s="13"/>
      <c r="E861" s="13"/>
      <c r="F861" s="13"/>
      <c r="H861" s="3"/>
      <c r="I861" s="3"/>
      <c r="J861" s="3"/>
      <c r="K861" s="3"/>
      <c r="L861" s="3"/>
      <c r="M861" s="3"/>
      <c r="N861" s="3"/>
      <c r="O861" s="3"/>
      <c r="P861" s="3"/>
    </row>
    <row r="862" spans="1:16" x14ac:dyDescent="0.25">
      <c r="A862" s="12">
        <v>858</v>
      </c>
      <c r="B862" s="13"/>
      <c r="C862" s="13"/>
      <c r="D862" s="13"/>
      <c r="E862" s="13"/>
      <c r="F862" s="13"/>
      <c r="H862" s="3"/>
      <c r="I862" s="3"/>
      <c r="J862" s="3"/>
      <c r="K862" s="3"/>
      <c r="L862" s="3"/>
      <c r="M862" s="3"/>
      <c r="N862" s="3"/>
      <c r="O862" s="3"/>
      <c r="P862" s="3"/>
    </row>
    <row r="863" spans="1:16" x14ac:dyDescent="0.25">
      <c r="A863" s="12">
        <v>859</v>
      </c>
      <c r="B863" s="13"/>
      <c r="C863" s="13"/>
      <c r="D863" s="13"/>
      <c r="E863" s="13"/>
      <c r="F863" s="13"/>
      <c r="H863" s="3"/>
      <c r="I863" s="3"/>
      <c r="J863" s="3"/>
      <c r="K863" s="3"/>
      <c r="L863" s="3"/>
      <c r="M863" s="3"/>
      <c r="N863" s="3"/>
      <c r="O863" s="3"/>
      <c r="P863" s="3"/>
    </row>
    <row r="864" spans="1:16" x14ac:dyDescent="0.25">
      <c r="A864" s="12">
        <v>860</v>
      </c>
      <c r="B864" s="13"/>
      <c r="C864" s="13"/>
      <c r="D864" s="13"/>
      <c r="E864" s="13"/>
      <c r="F864" s="13"/>
      <c r="H864" s="3"/>
      <c r="I864" s="3"/>
      <c r="J864" s="3"/>
      <c r="K864" s="3"/>
      <c r="L864" s="3"/>
      <c r="M864" s="3"/>
      <c r="N864" s="3"/>
      <c r="O864" s="3"/>
      <c r="P864" s="3"/>
    </row>
    <row r="865" spans="1:16" x14ac:dyDescent="0.25">
      <c r="A865" s="12">
        <v>861</v>
      </c>
      <c r="B865" s="13"/>
      <c r="C865" s="13"/>
      <c r="D865" s="13"/>
      <c r="E865" s="13"/>
      <c r="F865" s="13"/>
      <c r="H865" s="3"/>
      <c r="I865" s="3"/>
      <c r="J865" s="3"/>
      <c r="K865" s="3"/>
      <c r="L865" s="3"/>
      <c r="M865" s="3"/>
      <c r="N865" s="3"/>
      <c r="O865" s="3"/>
      <c r="P865" s="3"/>
    </row>
    <row r="866" spans="1:16" x14ac:dyDescent="0.25">
      <c r="A866" s="12">
        <v>862</v>
      </c>
      <c r="B866" s="13"/>
      <c r="C866" s="13"/>
      <c r="D866" s="13"/>
      <c r="E866" s="13"/>
      <c r="F866" s="13"/>
      <c r="H866" s="3"/>
      <c r="I866" s="3"/>
      <c r="J866" s="3"/>
      <c r="K866" s="3"/>
      <c r="L866" s="3"/>
      <c r="M866" s="3"/>
      <c r="N866" s="3"/>
      <c r="O866" s="3"/>
      <c r="P866" s="3"/>
    </row>
    <row r="867" spans="1:16" x14ac:dyDescent="0.25">
      <c r="A867" s="12">
        <v>863</v>
      </c>
      <c r="B867" s="13"/>
      <c r="C867" s="13"/>
      <c r="D867" s="13"/>
      <c r="E867" s="13"/>
      <c r="F867" s="13"/>
      <c r="H867" s="3"/>
      <c r="I867" s="3"/>
      <c r="J867" s="3"/>
      <c r="K867" s="3"/>
      <c r="L867" s="3"/>
      <c r="M867" s="3"/>
      <c r="N867" s="3"/>
      <c r="O867" s="3"/>
      <c r="P867" s="3"/>
    </row>
    <row r="868" spans="1:16" x14ac:dyDescent="0.25">
      <c r="A868" s="12">
        <v>864</v>
      </c>
      <c r="B868" s="13"/>
      <c r="C868" s="13"/>
      <c r="D868" s="13"/>
      <c r="E868" s="13"/>
      <c r="F868" s="13"/>
      <c r="H868" s="3"/>
      <c r="I868" s="3"/>
      <c r="J868" s="3"/>
      <c r="K868" s="3"/>
      <c r="L868" s="3"/>
      <c r="M868" s="3"/>
      <c r="N868" s="3"/>
      <c r="O868" s="3"/>
      <c r="P868" s="3"/>
    </row>
    <row r="869" spans="1:16" x14ac:dyDescent="0.25">
      <c r="A869" s="12">
        <v>865</v>
      </c>
      <c r="B869" s="13"/>
      <c r="C869" s="13"/>
      <c r="D869" s="13"/>
      <c r="E869" s="13"/>
      <c r="F869" s="13"/>
      <c r="H869" s="3"/>
      <c r="I869" s="3"/>
      <c r="J869" s="3"/>
      <c r="K869" s="3"/>
      <c r="L869" s="3"/>
      <c r="M869" s="3"/>
      <c r="N869" s="3"/>
      <c r="O869" s="3"/>
      <c r="P869" s="3"/>
    </row>
    <row r="870" spans="1:16" x14ac:dyDescent="0.25">
      <c r="A870" s="12">
        <v>866</v>
      </c>
      <c r="B870" s="13"/>
      <c r="C870" s="13"/>
      <c r="D870" s="13"/>
      <c r="E870" s="13"/>
      <c r="F870" s="13"/>
      <c r="H870" s="3"/>
      <c r="I870" s="3"/>
      <c r="J870" s="3"/>
      <c r="K870" s="3"/>
      <c r="L870" s="3"/>
      <c r="M870" s="3"/>
      <c r="N870" s="3"/>
      <c r="O870" s="3"/>
      <c r="P870" s="3"/>
    </row>
    <row r="871" spans="1:16" x14ac:dyDescent="0.25">
      <c r="A871" s="12">
        <v>867</v>
      </c>
      <c r="B871" s="13"/>
      <c r="C871" s="13"/>
      <c r="D871" s="13"/>
      <c r="E871" s="13"/>
      <c r="F871" s="13"/>
      <c r="H871" s="3"/>
      <c r="I871" s="3"/>
      <c r="J871" s="3"/>
      <c r="K871" s="3"/>
      <c r="L871" s="3"/>
      <c r="M871" s="3"/>
      <c r="N871" s="3"/>
      <c r="O871" s="3"/>
      <c r="P871" s="3"/>
    </row>
    <row r="872" spans="1:16" x14ac:dyDescent="0.25">
      <c r="A872" s="12">
        <v>868</v>
      </c>
      <c r="B872" s="13"/>
      <c r="C872" s="13"/>
      <c r="D872" s="13"/>
      <c r="E872" s="13"/>
      <c r="F872" s="13"/>
      <c r="H872" s="3"/>
      <c r="I872" s="3"/>
      <c r="J872" s="3"/>
      <c r="K872" s="3"/>
      <c r="L872" s="3"/>
      <c r="M872" s="3"/>
      <c r="N872" s="3"/>
      <c r="O872" s="3"/>
      <c r="P872" s="3"/>
    </row>
    <row r="873" spans="1:16" x14ac:dyDescent="0.25">
      <c r="A873" s="12">
        <v>869</v>
      </c>
      <c r="B873" s="13"/>
      <c r="C873" s="13"/>
      <c r="D873" s="13"/>
      <c r="E873" s="13"/>
      <c r="F873" s="13"/>
      <c r="H873" s="3"/>
      <c r="I873" s="3"/>
      <c r="J873" s="3"/>
      <c r="K873" s="3"/>
      <c r="L873" s="3"/>
      <c r="M873" s="3"/>
      <c r="N873" s="3"/>
      <c r="O873" s="3"/>
      <c r="P873" s="3"/>
    </row>
    <row r="874" spans="1:16" x14ac:dyDescent="0.25">
      <c r="A874" s="12">
        <v>870</v>
      </c>
      <c r="B874" s="13"/>
      <c r="C874" s="13"/>
      <c r="D874" s="13"/>
      <c r="E874" s="13"/>
      <c r="F874" s="13"/>
      <c r="H874" s="3"/>
      <c r="I874" s="3"/>
      <c r="J874" s="3"/>
      <c r="K874" s="3"/>
      <c r="L874" s="3"/>
      <c r="M874" s="3"/>
      <c r="N874" s="3"/>
      <c r="O874" s="3"/>
      <c r="P874" s="3"/>
    </row>
    <row r="875" spans="1:16" x14ac:dyDescent="0.25">
      <c r="A875" s="12">
        <v>871</v>
      </c>
      <c r="B875" s="13"/>
      <c r="C875" s="13"/>
      <c r="D875" s="13"/>
      <c r="E875" s="13"/>
      <c r="F875" s="13"/>
      <c r="H875" s="3"/>
      <c r="I875" s="3"/>
      <c r="J875" s="3"/>
      <c r="K875" s="3"/>
      <c r="L875" s="3"/>
      <c r="M875" s="3"/>
      <c r="N875" s="3"/>
      <c r="O875" s="3"/>
      <c r="P875" s="3"/>
    </row>
    <row r="876" spans="1:16" x14ac:dyDescent="0.25">
      <c r="A876" s="12">
        <v>872</v>
      </c>
      <c r="B876" s="13"/>
      <c r="C876" s="13"/>
      <c r="D876" s="13"/>
      <c r="E876" s="13"/>
      <c r="F876" s="13"/>
      <c r="H876" s="3"/>
      <c r="I876" s="3"/>
      <c r="J876" s="3"/>
      <c r="K876" s="3"/>
      <c r="L876" s="3"/>
      <c r="M876" s="3"/>
      <c r="N876" s="3"/>
      <c r="O876" s="3"/>
      <c r="P876" s="3"/>
    </row>
    <row r="877" spans="1:16" x14ac:dyDescent="0.25">
      <c r="A877" s="12">
        <v>873</v>
      </c>
      <c r="B877" s="13"/>
      <c r="C877" s="13"/>
      <c r="D877" s="13"/>
      <c r="E877" s="13"/>
      <c r="F877" s="13"/>
      <c r="H877" s="3"/>
      <c r="I877" s="3"/>
      <c r="J877" s="3"/>
      <c r="K877" s="3"/>
      <c r="L877" s="3"/>
      <c r="M877" s="3"/>
      <c r="N877" s="3"/>
      <c r="O877" s="3"/>
      <c r="P877" s="3"/>
    </row>
    <row r="878" spans="1:16" x14ac:dyDescent="0.25">
      <c r="A878" s="12">
        <v>874</v>
      </c>
      <c r="B878" s="13"/>
      <c r="C878" s="13"/>
      <c r="D878" s="13"/>
      <c r="E878" s="13"/>
      <c r="F878" s="13"/>
      <c r="H878" s="3"/>
      <c r="I878" s="3"/>
      <c r="J878" s="3"/>
      <c r="K878" s="3"/>
      <c r="L878" s="3"/>
      <c r="M878" s="3"/>
      <c r="N878" s="3"/>
      <c r="O878" s="3"/>
      <c r="P878" s="3"/>
    </row>
    <row r="879" spans="1:16" x14ac:dyDescent="0.25">
      <c r="A879" s="12">
        <v>875</v>
      </c>
      <c r="B879" s="13"/>
      <c r="C879" s="13"/>
      <c r="D879" s="13"/>
      <c r="E879" s="13"/>
      <c r="F879" s="13"/>
      <c r="H879" s="3"/>
      <c r="I879" s="3"/>
      <c r="J879" s="3"/>
      <c r="K879" s="3"/>
      <c r="L879" s="3"/>
      <c r="M879" s="3"/>
      <c r="N879" s="3"/>
      <c r="O879" s="3"/>
      <c r="P879" s="3"/>
    </row>
    <row r="880" spans="1:16" x14ac:dyDescent="0.25">
      <c r="A880" s="12">
        <v>876</v>
      </c>
      <c r="B880" s="13"/>
      <c r="C880" s="13"/>
      <c r="D880" s="13"/>
      <c r="E880" s="13"/>
      <c r="F880" s="13"/>
      <c r="H880" s="3"/>
      <c r="I880" s="3"/>
      <c r="J880" s="3"/>
      <c r="K880" s="3"/>
      <c r="L880" s="3"/>
      <c r="M880" s="3"/>
      <c r="N880" s="3"/>
      <c r="O880" s="3"/>
      <c r="P880" s="3"/>
    </row>
    <row r="881" spans="1:16" x14ac:dyDescent="0.25">
      <c r="A881" s="12">
        <v>877</v>
      </c>
      <c r="B881" s="13"/>
      <c r="C881" s="13"/>
      <c r="D881" s="13"/>
      <c r="E881" s="13"/>
      <c r="F881" s="13"/>
      <c r="H881" s="3"/>
      <c r="I881" s="3"/>
      <c r="J881" s="3"/>
      <c r="K881" s="3"/>
      <c r="L881" s="3"/>
      <c r="M881" s="3"/>
      <c r="N881" s="3"/>
      <c r="O881" s="3"/>
      <c r="P881" s="3"/>
    </row>
    <row r="882" spans="1:16" x14ac:dyDescent="0.25">
      <c r="A882" s="12">
        <v>878</v>
      </c>
      <c r="B882" s="13"/>
      <c r="C882" s="13"/>
      <c r="D882" s="13"/>
      <c r="E882" s="13"/>
      <c r="F882" s="13"/>
      <c r="H882" s="3"/>
      <c r="I882" s="3"/>
      <c r="J882" s="3"/>
      <c r="K882" s="3"/>
      <c r="L882" s="3"/>
      <c r="M882" s="3"/>
      <c r="N882" s="3"/>
      <c r="O882" s="3"/>
      <c r="P882" s="3"/>
    </row>
    <row r="883" spans="1:16" x14ac:dyDescent="0.25">
      <c r="A883" s="12">
        <v>879</v>
      </c>
      <c r="B883" s="13"/>
      <c r="C883" s="13"/>
      <c r="D883" s="13"/>
      <c r="E883" s="13"/>
      <c r="F883" s="13"/>
      <c r="H883" s="3"/>
      <c r="I883" s="3"/>
      <c r="J883" s="3"/>
      <c r="K883" s="3"/>
      <c r="L883" s="3"/>
      <c r="M883" s="3"/>
      <c r="N883" s="3"/>
      <c r="O883" s="3"/>
      <c r="P883" s="3"/>
    </row>
    <row r="884" spans="1:16" x14ac:dyDescent="0.25">
      <c r="A884" s="12">
        <v>880</v>
      </c>
      <c r="B884" s="13"/>
      <c r="C884" s="13"/>
      <c r="D884" s="13"/>
      <c r="E884" s="13"/>
      <c r="F884" s="13"/>
      <c r="H884" s="3"/>
      <c r="I884" s="3"/>
      <c r="J884" s="3"/>
      <c r="K884" s="3"/>
      <c r="L884" s="3"/>
      <c r="M884" s="3"/>
      <c r="N884" s="3"/>
      <c r="O884" s="3"/>
      <c r="P884" s="3"/>
    </row>
    <row r="885" spans="1:16" x14ac:dyDescent="0.25">
      <c r="A885" s="12">
        <v>881</v>
      </c>
      <c r="B885" s="13"/>
      <c r="C885" s="13"/>
      <c r="D885" s="13"/>
      <c r="E885" s="13"/>
      <c r="F885" s="13"/>
      <c r="H885" s="3"/>
      <c r="I885" s="3"/>
      <c r="J885" s="3"/>
      <c r="K885" s="3"/>
      <c r="L885" s="3"/>
      <c r="M885" s="3"/>
      <c r="N885" s="3"/>
      <c r="O885" s="3"/>
      <c r="P885" s="3"/>
    </row>
    <row r="886" spans="1:16" x14ac:dyDescent="0.25">
      <c r="A886" s="12">
        <v>882</v>
      </c>
      <c r="B886" s="13"/>
      <c r="C886" s="13"/>
      <c r="D886" s="13"/>
      <c r="E886" s="13"/>
      <c r="F886" s="13"/>
      <c r="H886" s="3"/>
      <c r="I886" s="3"/>
      <c r="J886" s="3"/>
      <c r="K886" s="3"/>
      <c r="L886" s="3"/>
      <c r="M886" s="3"/>
      <c r="N886" s="3"/>
      <c r="O886" s="3"/>
      <c r="P886" s="3"/>
    </row>
    <row r="887" spans="1:16" x14ac:dyDescent="0.25">
      <c r="A887" s="12">
        <v>883</v>
      </c>
      <c r="B887" s="13"/>
      <c r="C887" s="13"/>
      <c r="D887" s="13"/>
      <c r="E887" s="13"/>
      <c r="F887" s="13"/>
      <c r="H887" s="3"/>
      <c r="I887" s="3"/>
      <c r="J887" s="3"/>
      <c r="K887" s="3"/>
      <c r="L887" s="3"/>
      <c r="M887" s="3"/>
      <c r="N887" s="3"/>
      <c r="O887" s="3"/>
      <c r="P887" s="3"/>
    </row>
    <row r="888" spans="1:16" x14ac:dyDescent="0.25">
      <c r="A888" s="12">
        <v>884</v>
      </c>
      <c r="B888" s="13"/>
      <c r="C888" s="13"/>
      <c r="D888" s="13"/>
      <c r="E888" s="13"/>
      <c r="F888" s="13"/>
      <c r="H888" s="3"/>
      <c r="I888" s="3"/>
      <c r="J888" s="3"/>
      <c r="K888" s="3"/>
      <c r="L888" s="3"/>
      <c r="M888" s="3"/>
      <c r="N888" s="3"/>
      <c r="O888" s="3"/>
      <c r="P888" s="3"/>
    </row>
    <row r="889" spans="1:16" x14ac:dyDescent="0.25">
      <c r="A889" s="12">
        <v>885</v>
      </c>
      <c r="B889" s="13"/>
      <c r="C889" s="13"/>
      <c r="D889" s="13"/>
      <c r="E889" s="13"/>
      <c r="F889" s="13"/>
      <c r="H889" s="3"/>
      <c r="I889" s="3"/>
      <c r="J889" s="3"/>
      <c r="K889" s="3"/>
      <c r="L889" s="3"/>
      <c r="M889" s="3"/>
      <c r="N889" s="3"/>
      <c r="O889" s="3"/>
      <c r="P889" s="3"/>
    </row>
    <row r="890" spans="1:16" x14ac:dyDescent="0.25">
      <c r="A890" s="12">
        <v>886</v>
      </c>
      <c r="B890" s="13"/>
      <c r="C890" s="13"/>
      <c r="D890" s="13"/>
      <c r="E890" s="13"/>
      <c r="F890" s="13"/>
      <c r="H890" s="3"/>
      <c r="I890" s="3"/>
      <c r="J890" s="3"/>
      <c r="K890" s="3"/>
      <c r="L890" s="3"/>
      <c r="M890" s="3"/>
      <c r="N890" s="3"/>
      <c r="O890" s="3"/>
      <c r="P890" s="3"/>
    </row>
    <row r="891" spans="1:16" x14ac:dyDescent="0.25">
      <c r="A891" s="12">
        <v>887</v>
      </c>
      <c r="B891" s="13"/>
      <c r="C891" s="13"/>
      <c r="D891" s="13"/>
      <c r="E891" s="13"/>
      <c r="F891" s="13"/>
      <c r="H891" s="3"/>
      <c r="I891" s="3"/>
      <c r="J891" s="3"/>
      <c r="K891" s="3"/>
      <c r="L891" s="3"/>
      <c r="M891" s="3"/>
      <c r="N891" s="3"/>
      <c r="O891" s="3"/>
      <c r="P891" s="3"/>
    </row>
    <row r="892" spans="1:16" x14ac:dyDescent="0.25">
      <c r="A892" s="12">
        <v>888</v>
      </c>
      <c r="B892" s="13"/>
      <c r="C892" s="13"/>
      <c r="D892" s="13"/>
      <c r="E892" s="13"/>
      <c r="F892" s="13"/>
      <c r="H892" s="3"/>
      <c r="I892" s="3"/>
      <c r="J892" s="3"/>
      <c r="K892" s="3"/>
      <c r="L892" s="3"/>
      <c r="M892" s="3"/>
      <c r="N892" s="3"/>
      <c r="O892" s="3"/>
      <c r="P892" s="3"/>
    </row>
    <row r="893" spans="1:16" x14ac:dyDescent="0.25">
      <c r="A893" s="12">
        <v>889</v>
      </c>
      <c r="B893" s="13"/>
      <c r="C893" s="13"/>
      <c r="D893" s="13"/>
      <c r="E893" s="13"/>
      <c r="F893" s="13"/>
      <c r="H893" s="3"/>
      <c r="I893" s="3"/>
      <c r="J893" s="3"/>
      <c r="K893" s="3"/>
      <c r="L893" s="3"/>
      <c r="M893" s="3"/>
      <c r="N893" s="3"/>
      <c r="O893" s="3"/>
      <c r="P893" s="3"/>
    </row>
    <row r="894" spans="1:16" x14ac:dyDescent="0.25">
      <c r="A894" s="12">
        <v>890</v>
      </c>
      <c r="B894" s="13"/>
      <c r="C894" s="13"/>
      <c r="D894" s="13"/>
      <c r="E894" s="13"/>
      <c r="F894" s="13"/>
      <c r="H894" s="3"/>
      <c r="I894" s="3"/>
      <c r="J894" s="3"/>
      <c r="K894" s="3"/>
      <c r="L894" s="3"/>
      <c r="M894" s="3"/>
      <c r="N894" s="3"/>
      <c r="O894" s="3"/>
      <c r="P894" s="3"/>
    </row>
    <row r="895" spans="1:16" x14ac:dyDescent="0.25">
      <c r="A895" s="12">
        <v>891</v>
      </c>
      <c r="B895" s="13"/>
      <c r="C895" s="13"/>
      <c r="D895" s="13"/>
      <c r="E895" s="13"/>
      <c r="F895" s="13"/>
      <c r="H895" s="3"/>
      <c r="I895" s="3"/>
      <c r="J895" s="3"/>
      <c r="K895" s="3"/>
      <c r="L895" s="3"/>
      <c r="M895" s="3"/>
      <c r="N895" s="3"/>
      <c r="O895" s="3"/>
      <c r="P895" s="3"/>
    </row>
    <row r="896" spans="1:16" x14ac:dyDescent="0.25">
      <c r="A896" s="12">
        <v>892</v>
      </c>
      <c r="B896" s="13"/>
      <c r="C896" s="13"/>
      <c r="D896" s="13"/>
      <c r="E896" s="13"/>
      <c r="F896" s="13"/>
      <c r="H896" s="3"/>
      <c r="I896" s="3"/>
      <c r="J896" s="3"/>
      <c r="K896" s="3"/>
      <c r="L896" s="3"/>
      <c r="M896" s="3"/>
      <c r="N896" s="3"/>
      <c r="O896" s="3"/>
      <c r="P896" s="3"/>
    </row>
    <row r="897" spans="1:16" x14ac:dyDescent="0.25">
      <c r="A897" s="12">
        <v>893</v>
      </c>
      <c r="B897" s="13"/>
      <c r="C897" s="13"/>
      <c r="D897" s="13"/>
      <c r="E897" s="13"/>
      <c r="F897" s="13"/>
      <c r="H897" s="3"/>
      <c r="I897" s="3"/>
      <c r="J897" s="3"/>
      <c r="K897" s="3"/>
      <c r="L897" s="3"/>
      <c r="M897" s="3"/>
      <c r="N897" s="3"/>
      <c r="O897" s="3"/>
      <c r="P897" s="3"/>
    </row>
    <row r="898" spans="1:16" x14ac:dyDescent="0.25">
      <c r="A898" s="12">
        <v>894</v>
      </c>
      <c r="B898" s="13"/>
      <c r="C898" s="13"/>
      <c r="D898" s="13"/>
      <c r="E898" s="13"/>
      <c r="F898" s="13"/>
      <c r="H898" s="3"/>
      <c r="I898" s="3"/>
      <c r="J898" s="3"/>
      <c r="K898" s="3"/>
      <c r="L898" s="3"/>
      <c r="M898" s="3"/>
      <c r="N898" s="3"/>
      <c r="O898" s="3"/>
      <c r="P898" s="3"/>
    </row>
    <row r="899" spans="1:16" x14ac:dyDescent="0.25">
      <c r="A899" s="12">
        <v>895</v>
      </c>
      <c r="B899" s="13"/>
      <c r="C899" s="13"/>
      <c r="D899" s="13"/>
      <c r="E899" s="13"/>
      <c r="F899" s="13"/>
      <c r="H899" s="3"/>
      <c r="I899" s="3"/>
      <c r="J899" s="3"/>
      <c r="K899" s="3"/>
      <c r="L899" s="3"/>
      <c r="M899" s="3"/>
      <c r="N899" s="3"/>
      <c r="O899" s="3"/>
      <c r="P899" s="3"/>
    </row>
    <row r="900" spans="1:16" x14ac:dyDescent="0.25">
      <c r="A900" s="12">
        <v>896</v>
      </c>
      <c r="B900" s="13"/>
      <c r="C900" s="13"/>
      <c r="D900" s="13"/>
      <c r="E900" s="13"/>
      <c r="F900" s="13"/>
      <c r="H900" s="3"/>
      <c r="I900" s="3"/>
      <c r="J900" s="3"/>
      <c r="K900" s="3"/>
      <c r="L900" s="3"/>
      <c r="M900" s="3"/>
      <c r="N900" s="3"/>
      <c r="O900" s="3"/>
      <c r="P900" s="3"/>
    </row>
    <row r="901" spans="1:16" x14ac:dyDescent="0.25">
      <c r="A901" s="12">
        <v>897</v>
      </c>
      <c r="B901" s="13"/>
      <c r="C901" s="13"/>
      <c r="D901" s="13"/>
      <c r="E901" s="13"/>
      <c r="F901" s="13"/>
      <c r="H901" s="3"/>
      <c r="I901" s="3"/>
      <c r="J901" s="3"/>
      <c r="K901" s="3"/>
      <c r="L901" s="3"/>
      <c r="M901" s="3"/>
      <c r="N901" s="3"/>
      <c r="O901" s="3"/>
      <c r="P901" s="3"/>
    </row>
    <row r="902" spans="1:16" x14ac:dyDescent="0.25">
      <c r="A902" s="12">
        <v>898</v>
      </c>
      <c r="B902" s="13"/>
      <c r="C902" s="13"/>
      <c r="D902" s="13"/>
      <c r="E902" s="13"/>
      <c r="F902" s="13"/>
      <c r="H902" s="3"/>
      <c r="I902" s="3"/>
      <c r="J902" s="3"/>
      <c r="K902" s="3"/>
      <c r="L902" s="3"/>
      <c r="M902" s="3"/>
      <c r="N902" s="3"/>
      <c r="O902" s="3"/>
      <c r="P902" s="3"/>
    </row>
    <row r="903" spans="1:16" x14ac:dyDescent="0.25">
      <c r="A903" s="12">
        <v>899</v>
      </c>
      <c r="B903" s="13"/>
      <c r="C903" s="13"/>
      <c r="D903" s="13"/>
      <c r="E903" s="13"/>
      <c r="F903" s="13"/>
      <c r="H903" s="3"/>
      <c r="I903" s="3"/>
      <c r="J903" s="3"/>
      <c r="K903" s="3"/>
      <c r="L903" s="3"/>
      <c r="M903" s="3"/>
      <c r="N903" s="3"/>
      <c r="O903" s="3"/>
      <c r="P903" s="3"/>
    </row>
    <row r="904" spans="1:16" x14ac:dyDescent="0.25">
      <c r="A904" s="12">
        <v>900</v>
      </c>
      <c r="B904" s="13"/>
      <c r="C904" s="13"/>
      <c r="D904" s="13"/>
      <c r="E904" s="13"/>
      <c r="F904" s="13"/>
      <c r="H904" s="3"/>
      <c r="I904" s="3"/>
      <c r="J904" s="3"/>
      <c r="K904" s="3"/>
      <c r="L904" s="3"/>
      <c r="M904" s="3"/>
      <c r="N904" s="3"/>
      <c r="O904" s="3"/>
      <c r="P904" s="3"/>
    </row>
    <row r="905" spans="1:16" x14ac:dyDescent="0.25">
      <c r="A905" s="12">
        <v>901</v>
      </c>
      <c r="B905" s="13"/>
      <c r="C905" s="13"/>
      <c r="D905" s="13"/>
      <c r="E905" s="13"/>
      <c r="F905" s="13"/>
      <c r="H905" s="3"/>
      <c r="I905" s="3"/>
      <c r="J905" s="3"/>
      <c r="K905" s="3"/>
      <c r="L905" s="3"/>
      <c r="M905" s="3"/>
      <c r="N905" s="3"/>
      <c r="O905" s="3"/>
      <c r="P905" s="3"/>
    </row>
    <row r="906" spans="1:16" x14ac:dyDescent="0.25">
      <c r="A906" s="12">
        <v>902</v>
      </c>
      <c r="B906" s="13"/>
      <c r="C906" s="13"/>
      <c r="D906" s="13"/>
      <c r="E906" s="13"/>
      <c r="F906" s="13"/>
      <c r="H906" s="3"/>
      <c r="I906" s="3"/>
      <c r="J906" s="3"/>
      <c r="K906" s="3"/>
      <c r="L906" s="3"/>
      <c r="M906" s="3"/>
      <c r="N906" s="3"/>
      <c r="O906" s="3"/>
      <c r="P906" s="3"/>
    </row>
    <row r="907" spans="1:16" x14ac:dyDescent="0.25">
      <c r="A907" s="12">
        <v>903</v>
      </c>
      <c r="B907" s="13"/>
      <c r="C907" s="13"/>
      <c r="D907" s="13"/>
      <c r="E907" s="13"/>
      <c r="F907" s="13"/>
      <c r="H907" s="3"/>
      <c r="I907" s="3"/>
      <c r="J907" s="3"/>
      <c r="K907" s="3"/>
      <c r="L907" s="3"/>
      <c r="M907" s="3"/>
      <c r="N907" s="3"/>
      <c r="O907" s="3"/>
      <c r="P907" s="3"/>
    </row>
    <row r="908" spans="1:16" x14ac:dyDescent="0.25">
      <c r="A908" s="12">
        <v>904</v>
      </c>
      <c r="B908" s="13"/>
      <c r="C908" s="13"/>
      <c r="D908" s="13"/>
      <c r="E908" s="13"/>
      <c r="F908" s="13"/>
      <c r="H908" s="3"/>
      <c r="I908" s="3"/>
      <c r="J908" s="3"/>
      <c r="K908" s="3"/>
      <c r="L908" s="3"/>
      <c r="M908" s="3"/>
      <c r="N908" s="3"/>
      <c r="O908" s="3"/>
      <c r="P908" s="3"/>
    </row>
    <row r="909" spans="1:16" x14ac:dyDescent="0.25">
      <c r="A909" s="12">
        <v>905</v>
      </c>
      <c r="B909" s="13"/>
      <c r="C909" s="13"/>
      <c r="D909" s="13"/>
      <c r="E909" s="13"/>
      <c r="F909" s="13"/>
      <c r="H909" s="3"/>
      <c r="I909" s="3"/>
      <c r="J909" s="3"/>
      <c r="K909" s="3"/>
      <c r="L909" s="3"/>
      <c r="M909" s="3"/>
      <c r="N909" s="3"/>
      <c r="O909" s="3"/>
      <c r="P909" s="3"/>
    </row>
    <row r="910" spans="1:16" x14ac:dyDescent="0.25">
      <c r="A910" s="12">
        <v>906</v>
      </c>
      <c r="B910" s="13"/>
      <c r="C910" s="13"/>
      <c r="D910" s="13"/>
      <c r="E910" s="13"/>
      <c r="F910" s="13"/>
      <c r="H910" s="3"/>
      <c r="I910" s="3"/>
      <c r="J910" s="3"/>
      <c r="K910" s="3"/>
      <c r="L910" s="3"/>
      <c r="M910" s="3"/>
      <c r="N910" s="3"/>
      <c r="O910" s="3"/>
      <c r="P910" s="3"/>
    </row>
    <row r="911" spans="1:16" x14ac:dyDescent="0.25">
      <c r="A911" s="12">
        <v>907</v>
      </c>
      <c r="B911" s="13"/>
      <c r="C911" s="13"/>
      <c r="D911" s="13"/>
      <c r="E911" s="13"/>
      <c r="F911" s="13"/>
      <c r="H911" s="3"/>
      <c r="I911" s="3"/>
      <c r="J911" s="3"/>
      <c r="K911" s="3"/>
      <c r="L911" s="3"/>
      <c r="M911" s="3"/>
      <c r="N911" s="3"/>
      <c r="O911" s="3"/>
      <c r="P911" s="3"/>
    </row>
    <row r="912" spans="1:16" x14ac:dyDescent="0.25">
      <c r="A912" s="12">
        <v>908</v>
      </c>
      <c r="B912" s="13"/>
      <c r="C912" s="13"/>
      <c r="D912" s="13"/>
      <c r="E912" s="13"/>
      <c r="F912" s="13"/>
      <c r="H912" s="3"/>
      <c r="I912" s="3"/>
      <c r="J912" s="3"/>
      <c r="K912" s="3"/>
      <c r="L912" s="3"/>
      <c r="M912" s="3"/>
      <c r="N912" s="3"/>
      <c r="O912" s="3"/>
      <c r="P912" s="3"/>
    </row>
    <row r="913" spans="1:16" x14ac:dyDescent="0.25">
      <c r="A913" s="12">
        <v>909</v>
      </c>
      <c r="B913" s="13"/>
      <c r="C913" s="13"/>
      <c r="D913" s="13"/>
      <c r="E913" s="13"/>
      <c r="F913" s="13"/>
      <c r="H913" s="3"/>
      <c r="I913" s="3"/>
      <c r="J913" s="3"/>
      <c r="K913" s="3"/>
      <c r="L913" s="3"/>
      <c r="M913" s="3"/>
      <c r="N913" s="3"/>
      <c r="O913" s="3"/>
      <c r="P913" s="3"/>
    </row>
    <row r="914" spans="1:16" x14ac:dyDescent="0.25">
      <c r="A914" s="12">
        <v>910</v>
      </c>
      <c r="B914" s="13"/>
      <c r="C914" s="13"/>
      <c r="D914" s="13"/>
      <c r="E914" s="13"/>
      <c r="F914" s="13"/>
      <c r="H914" s="3"/>
      <c r="I914" s="3"/>
      <c r="J914" s="3"/>
      <c r="K914" s="3"/>
      <c r="L914" s="3"/>
      <c r="M914" s="3"/>
      <c r="N914" s="3"/>
      <c r="O914" s="3"/>
      <c r="P914" s="3"/>
    </row>
    <row r="915" spans="1:16" x14ac:dyDescent="0.25">
      <c r="A915" s="12">
        <v>911</v>
      </c>
      <c r="B915" s="13"/>
      <c r="C915" s="13"/>
      <c r="D915" s="13"/>
      <c r="E915" s="13"/>
      <c r="F915" s="13"/>
      <c r="H915" s="3"/>
      <c r="I915" s="3"/>
      <c r="J915" s="3"/>
      <c r="K915" s="3"/>
      <c r="L915" s="3"/>
      <c r="M915" s="3"/>
      <c r="N915" s="3"/>
      <c r="O915" s="3"/>
      <c r="P915" s="3"/>
    </row>
    <row r="916" spans="1:16" x14ac:dyDescent="0.25">
      <c r="A916" s="12">
        <v>912</v>
      </c>
      <c r="B916" s="13"/>
      <c r="C916" s="13"/>
      <c r="D916" s="13"/>
      <c r="E916" s="13"/>
      <c r="F916" s="13"/>
      <c r="H916" s="3"/>
      <c r="I916" s="3"/>
      <c r="J916" s="3"/>
      <c r="K916" s="3"/>
      <c r="L916" s="3"/>
      <c r="M916" s="3"/>
      <c r="N916" s="3"/>
      <c r="O916" s="3"/>
      <c r="P916" s="3"/>
    </row>
    <row r="917" spans="1:16" x14ac:dyDescent="0.25">
      <c r="A917" s="12">
        <v>913</v>
      </c>
      <c r="B917" s="13"/>
      <c r="C917" s="13"/>
      <c r="D917" s="13"/>
      <c r="E917" s="13"/>
      <c r="F917" s="13"/>
      <c r="H917" s="3"/>
      <c r="I917" s="3"/>
      <c r="J917" s="3"/>
      <c r="K917" s="3"/>
      <c r="L917" s="3"/>
      <c r="M917" s="3"/>
      <c r="N917" s="3"/>
      <c r="O917" s="3"/>
      <c r="P917" s="3"/>
    </row>
    <row r="918" spans="1:16" x14ac:dyDescent="0.25">
      <c r="A918" s="12">
        <v>914</v>
      </c>
      <c r="B918" s="13"/>
      <c r="C918" s="13"/>
      <c r="D918" s="13"/>
      <c r="E918" s="13"/>
      <c r="F918" s="13"/>
      <c r="H918" s="3"/>
      <c r="I918" s="3"/>
      <c r="J918" s="3"/>
      <c r="K918" s="3"/>
      <c r="L918" s="3"/>
      <c r="M918" s="3"/>
      <c r="N918" s="3"/>
      <c r="O918" s="3"/>
      <c r="P918" s="3"/>
    </row>
    <row r="919" spans="1:16" x14ac:dyDescent="0.25">
      <c r="A919" s="12">
        <v>915</v>
      </c>
      <c r="B919" s="13"/>
      <c r="C919" s="13"/>
      <c r="D919" s="13"/>
      <c r="E919" s="13"/>
      <c r="F919" s="13"/>
      <c r="H919" s="3"/>
      <c r="I919" s="3"/>
      <c r="J919" s="3"/>
      <c r="K919" s="3"/>
      <c r="L919" s="3"/>
      <c r="M919" s="3"/>
      <c r="N919" s="3"/>
      <c r="O919" s="3"/>
      <c r="P919" s="3"/>
    </row>
    <row r="920" spans="1:16" x14ac:dyDescent="0.25">
      <c r="A920" s="12">
        <v>916</v>
      </c>
      <c r="B920" s="13"/>
      <c r="C920" s="13"/>
      <c r="D920" s="13"/>
      <c r="E920" s="13"/>
      <c r="F920" s="13"/>
      <c r="H920" s="3"/>
      <c r="I920" s="3"/>
      <c r="J920" s="3"/>
      <c r="K920" s="3"/>
      <c r="L920" s="3"/>
      <c r="M920" s="3"/>
      <c r="N920" s="3"/>
      <c r="O920" s="3"/>
      <c r="P920" s="3"/>
    </row>
    <row r="921" spans="1:16" x14ac:dyDescent="0.25">
      <c r="A921" s="12">
        <v>917</v>
      </c>
      <c r="B921" s="13"/>
      <c r="C921" s="13"/>
      <c r="D921" s="13"/>
      <c r="E921" s="13"/>
      <c r="F921" s="13"/>
      <c r="H921" s="3"/>
      <c r="I921" s="3"/>
      <c r="J921" s="3"/>
      <c r="K921" s="3"/>
      <c r="L921" s="3"/>
      <c r="M921" s="3"/>
      <c r="N921" s="3"/>
      <c r="O921" s="3"/>
      <c r="P921" s="3"/>
    </row>
    <row r="922" spans="1:16" x14ac:dyDescent="0.25">
      <c r="A922" s="12">
        <v>918</v>
      </c>
      <c r="B922" s="13"/>
      <c r="C922" s="13"/>
      <c r="D922" s="13"/>
      <c r="E922" s="13"/>
      <c r="F922" s="13"/>
      <c r="H922" s="3"/>
      <c r="I922" s="3"/>
      <c r="J922" s="3"/>
      <c r="K922" s="3"/>
      <c r="L922" s="3"/>
      <c r="M922" s="3"/>
      <c r="N922" s="3"/>
      <c r="O922" s="3"/>
      <c r="P922" s="3"/>
    </row>
    <row r="923" spans="1:16" x14ac:dyDescent="0.25">
      <c r="A923" s="12">
        <v>919</v>
      </c>
      <c r="B923" s="13"/>
      <c r="C923" s="13"/>
      <c r="D923" s="13"/>
      <c r="E923" s="13"/>
      <c r="F923" s="13"/>
      <c r="H923" s="3"/>
      <c r="I923" s="3"/>
      <c r="J923" s="3"/>
      <c r="K923" s="3"/>
      <c r="L923" s="3"/>
      <c r="M923" s="3"/>
      <c r="N923" s="3"/>
      <c r="O923" s="3"/>
      <c r="P923" s="3"/>
    </row>
    <row r="924" spans="1:16" x14ac:dyDescent="0.25">
      <c r="A924" s="12">
        <v>920</v>
      </c>
      <c r="B924" s="13"/>
      <c r="C924" s="13"/>
      <c r="D924" s="13"/>
      <c r="E924" s="13"/>
      <c r="F924" s="13"/>
      <c r="H924" s="3"/>
      <c r="I924" s="3"/>
      <c r="J924" s="3"/>
      <c r="K924" s="3"/>
      <c r="L924" s="3"/>
      <c r="M924" s="3"/>
      <c r="N924" s="3"/>
      <c r="O924" s="3"/>
      <c r="P924" s="3"/>
    </row>
    <row r="925" spans="1:16" x14ac:dyDescent="0.25">
      <c r="A925" s="12">
        <v>921</v>
      </c>
      <c r="B925" s="13"/>
      <c r="C925" s="13"/>
      <c r="D925" s="13"/>
      <c r="E925" s="13"/>
      <c r="F925" s="13"/>
      <c r="H925" s="3"/>
      <c r="I925" s="3"/>
      <c r="J925" s="3"/>
      <c r="K925" s="3"/>
      <c r="L925" s="3"/>
      <c r="M925" s="3"/>
      <c r="N925" s="3"/>
      <c r="O925" s="3"/>
      <c r="P925" s="3"/>
    </row>
    <row r="926" spans="1:16" x14ac:dyDescent="0.25">
      <c r="A926" s="12">
        <v>922</v>
      </c>
      <c r="B926" s="13"/>
      <c r="C926" s="13"/>
      <c r="D926" s="13"/>
      <c r="E926" s="13"/>
      <c r="F926" s="13"/>
      <c r="H926" s="3"/>
      <c r="I926" s="3"/>
      <c r="J926" s="3"/>
      <c r="K926" s="3"/>
      <c r="L926" s="3"/>
      <c r="M926" s="3"/>
      <c r="N926" s="3"/>
      <c r="O926" s="3"/>
      <c r="P926" s="3"/>
    </row>
    <row r="927" spans="1:16" x14ac:dyDescent="0.25">
      <c r="A927" s="12">
        <v>923</v>
      </c>
      <c r="B927" s="13"/>
      <c r="C927" s="13"/>
      <c r="D927" s="13"/>
      <c r="E927" s="13"/>
      <c r="F927" s="13"/>
      <c r="H927" s="3"/>
      <c r="I927" s="3"/>
      <c r="J927" s="3"/>
      <c r="K927" s="3"/>
      <c r="L927" s="3"/>
      <c r="M927" s="3"/>
      <c r="N927" s="3"/>
      <c r="O927" s="3"/>
      <c r="P927" s="3"/>
    </row>
    <row r="928" spans="1:16" x14ac:dyDescent="0.25">
      <c r="A928" s="12">
        <v>924</v>
      </c>
      <c r="B928" s="13"/>
      <c r="C928" s="13"/>
      <c r="D928" s="13"/>
      <c r="E928" s="13"/>
      <c r="F928" s="13"/>
      <c r="H928" s="3"/>
      <c r="I928" s="3"/>
      <c r="J928" s="3"/>
      <c r="K928" s="3"/>
      <c r="L928" s="3"/>
      <c r="M928" s="3"/>
      <c r="N928" s="3"/>
      <c r="O928" s="3"/>
      <c r="P928" s="3"/>
    </row>
    <row r="929" spans="1:16" x14ac:dyDescent="0.25">
      <c r="A929" s="12">
        <v>925</v>
      </c>
      <c r="B929" s="13"/>
      <c r="C929" s="13"/>
      <c r="D929" s="13"/>
      <c r="E929" s="13"/>
      <c r="F929" s="13"/>
      <c r="H929" s="3"/>
      <c r="I929" s="3"/>
      <c r="J929" s="3"/>
      <c r="K929" s="3"/>
      <c r="L929" s="3"/>
      <c r="M929" s="3"/>
      <c r="N929" s="3"/>
      <c r="O929" s="3"/>
      <c r="P929" s="3"/>
    </row>
    <row r="930" spans="1:16" x14ac:dyDescent="0.25">
      <c r="A930" s="12">
        <v>926</v>
      </c>
      <c r="B930" s="13"/>
      <c r="C930" s="13"/>
      <c r="D930" s="13"/>
      <c r="E930" s="13"/>
      <c r="F930" s="13"/>
      <c r="H930" s="3"/>
      <c r="I930" s="3"/>
      <c r="J930" s="3"/>
      <c r="K930" s="3"/>
      <c r="L930" s="3"/>
      <c r="M930" s="3"/>
      <c r="N930" s="3"/>
      <c r="O930" s="3"/>
      <c r="P930" s="3"/>
    </row>
    <row r="931" spans="1:16" x14ac:dyDescent="0.25">
      <c r="A931" s="12">
        <v>927</v>
      </c>
      <c r="B931" s="13"/>
      <c r="C931" s="13"/>
      <c r="D931" s="13"/>
      <c r="E931" s="13"/>
      <c r="F931" s="13"/>
      <c r="H931" s="3"/>
      <c r="I931" s="3"/>
      <c r="J931" s="3"/>
      <c r="K931" s="3"/>
      <c r="L931" s="3"/>
      <c r="M931" s="3"/>
      <c r="N931" s="3"/>
      <c r="O931" s="3"/>
      <c r="P931" s="3"/>
    </row>
    <row r="932" spans="1:16" x14ac:dyDescent="0.25">
      <c r="A932" s="12">
        <v>928</v>
      </c>
      <c r="B932" s="13"/>
      <c r="C932" s="13"/>
      <c r="D932" s="13"/>
      <c r="E932" s="13"/>
      <c r="F932" s="13"/>
      <c r="H932" s="3"/>
      <c r="I932" s="3"/>
      <c r="J932" s="3"/>
      <c r="K932" s="3"/>
      <c r="L932" s="3"/>
      <c r="M932" s="3"/>
      <c r="N932" s="3"/>
      <c r="O932" s="3"/>
      <c r="P932" s="3"/>
    </row>
    <row r="933" spans="1:16" x14ac:dyDescent="0.25">
      <c r="A933" s="12">
        <v>929</v>
      </c>
      <c r="B933" s="13"/>
      <c r="C933" s="13"/>
      <c r="D933" s="13"/>
      <c r="E933" s="13"/>
      <c r="F933" s="13"/>
      <c r="H933" s="3"/>
      <c r="I933" s="3"/>
      <c r="J933" s="3"/>
      <c r="K933" s="3"/>
      <c r="L933" s="3"/>
      <c r="M933" s="3"/>
      <c r="N933" s="3"/>
      <c r="O933" s="3"/>
      <c r="P933" s="3"/>
    </row>
    <row r="934" spans="1:16" x14ac:dyDescent="0.25">
      <c r="A934" s="12">
        <v>930</v>
      </c>
      <c r="B934" s="13"/>
      <c r="C934" s="13"/>
      <c r="D934" s="13"/>
      <c r="E934" s="13"/>
      <c r="F934" s="13"/>
      <c r="H934" s="3"/>
      <c r="I934" s="3"/>
      <c r="J934" s="3"/>
      <c r="K934" s="3"/>
      <c r="L934" s="3"/>
      <c r="M934" s="3"/>
      <c r="N934" s="3"/>
      <c r="O934" s="3"/>
      <c r="P934" s="3"/>
    </row>
    <row r="935" spans="1:16" x14ac:dyDescent="0.25">
      <c r="A935" s="12">
        <v>931</v>
      </c>
      <c r="B935" s="13"/>
      <c r="C935" s="13"/>
      <c r="D935" s="13"/>
      <c r="E935" s="13"/>
      <c r="F935" s="13"/>
      <c r="H935" s="3"/>
      <c r="I935" s="3"/>
      <c r="J935" s="3"/>
      <c r="K935" s="3"/>
      <c r="L935" s="3"/>
      <c r="M935" s="3"/>
      <c r="N935" s="3"/>
      <c r="O935" s="3"/>
      <c r="P935" s="3"/>
    </row>
    <row r="936" spans="1:16" x14ac:dyDescent="0.25">
      <c r="A936" s="12">
        <v>932</v>
      </c>
      <c r="B936" s="13"/>
      <c r="C936" s="13"/>
      <c r="D936" s="13"/>
      <c r="E936" s="13"/>
      <c r="F936" s="13"/>
      <c r="H936" s="3"/>
      <c r="I936" s="3"/>
      <c r="J936" s="3"/>
      <c r="K936" s="3"/>
      <c r="L936" s="3"/>
      <c r="M936" s="3"/>
      <c r="N936" s="3"/>
      <c r="O936" s="3"/>
      <c r="P936" s="3"/>
    </row>
    <row r="937" spans="1:16" x14ac:dyDescent="0.25">
      <c r="A937" s="12">
        <v>933</v>
      </c>
      <c r="B937" s="13"/>
      <c r="C937" s="13"/>
      <c r="D937" s="13"/>
      <c r="E937" s="13"/>
      <c r="F937" s="13"/>
      <c r="H937" s="3"/>
      <c r="I937" s="3"/>
      <c r="J937" s="3"/>
      <c r="K937" s="3"/>
      <c r="L937" s="3"/>
      <c r="M937" s="3"/>
      <c r="N937" s="3"/>
      <c r="O937" s="3"/>
      <c r="P937" s="3"/>
    </row>
    <row r="938" spans="1:16" x14ac:dyDescent="0.25">
      <c r="A938" s="12">
        <v>934</v>
      </c>
      <c r="B938" s="13"/>
      <c r="C938" s="13"/>
      <c r="D938" s="13"/>
      <c r="E938" s="13"/>
      <c r="F938" s="13"/>
      <c r="H938" s="3"/>
      <c r="I938" s="3"/>
      <c r="J938" s="3"/>
      <c r="K938" s="3"/>
      <c r="L938" s="3"/>
      <c r="M938" s="3"/>
      <c r="N938" s="3"/>
      <c r="O938" s="3"/>
      <c r="P938" s="3"/>
    </row>
    <row r="939" spans="1:16" x14ac:dyDescent="0.25">
      <c r="A939" s="12">
        <v>935</v>
      </c>
      <c r="B939" s="13"/>
      <c r="C939" s="13"/>
      <c r="D939" s="13"/>
      <c r="E939" s="13"/>
      <c r="F939" s="13"/>
      <c r="H939" s="3"/>
      <c r="I939" s="3"/>
      <c r="J939" s="3"/>
      <c r="K939" s="3"/>
      <c r="L939" s="3"/>
      <c r="M939" s="3"/>
      <c r="N939" s="3"/>
      <c r="O939" s="3"/>
      <c r="P939" s="3"/>
    </row>
    <row r="940" spans="1:16" x14ac:dyDescent="0.25">
      <c r="A940" s="12">
        <v>936</v>
      </c>
      <c r="B940" s="13"/>
      <c r="C940" s="13"/>
      <c r="D940" s="13"/>
      <c r="E940" s="13"/>
      <c r="F940" s="13"/>
      <c r="H940" s="3"/>
      <c r="I940" s="3"/>
      <c r="J940" s="3"/>
      <c r="K940" s="3"/>
      <c r="L940" s="3"/>
      <c r="M940" s="3"/>
      <c r="N940" s="3"/>
      <c r="O940" s="3"/>
      <c r="P940" s="3"/>
    </row>
    <row r="941" spans="1:16" x14ac:dyDescent="0.25">
      <c r="A941" s="12">
        <v>937</v>
      </c>
      <c r="B941" s="13"/>
      <c r="C941" s="13"/>
      <c r="D941" s="13"/>
      <c r="E941" s="13"/>
      <c r="F941" s="13"/>
      <c r="H941" s="3"/>
      <c r="I941" s="3"/>
      <c r="J941" s="3"/>
      <c r="K941" s="3"/>
      <c r="L941" s="3"/>
      <c r="M941" s="3"/>
      <c r="N941" s="3"/>
      <c r="O941" s="3"/>
      <c r="P941" s="3"/>
    </row>
    <row r="942" spans="1:16" x14ac:dyDescent="0.25">
      <c r="A942" s="12">
        <v>938</v>
      </c>
      <c r="B942" s="13"/>
      <c r="C942" s="13"/>
      <c r="D942" s="13"/>
      <c r="E942" s="13"/>
      <c r="F942" s="13"/>
      <c r="H942" s="3"/>
      <c r="I942" s="3"/>
      <c r="J942" s="3"/>
      <c r="K942" s="3"/>
      <c r="L942" s="3"/>
      <c r="M942" s="3"/>
      <c r="N942" s="3"/>
      <c r="O942" s="3"/>
      <c r="P942" s="3"/>
    </row>
    <row r="943" spans="1:16" x14ac:dyDescent="0.25">
      <c r="A943" s="12">
        <v>939</v>
      </c>
      <c r="B943" s="13"/>
      <c r="C943" s="13"/>
      <c r="D943" s="13"/>
      <c r="E943" s="13"/>
      <c r="F943" s="13"/>
      <c r="H943" s="3"/>
      <c r="I943" s="3"/>
      <c r="J943" s="3"/>
      <c r="K943" s="3"/>
      <c r="L943" s="3"/>
      <c r="M943" s="3"/>
      <c r="N943" s="3"/>
      <c r="O943" s="3"/>
      <c r="P943" s="3"/>
    </row>
    <row r="944" spans="1:16" x14ac:dyDescent="0.25">
      <c r="A944" s="12">
        <v>940</v>
      </c>
      <c r="B944" s="13"/>
      <c r="C944" s="13"/>
      <c r="D944" s="13"/>
      <c r="E944" s="13"/>
      <c r="F944" s="13"/>
      <c r="H944" s="3"/>
      <c r="I944" s="3"/>
      <c r="J944" s="3"/>
      <c r="K944" s="3"/>
      <c r="L944" s="3"/>
      <c r="M944" s="3"/>
      <c r="N944" s="3"/>
      <c r="O944" s="3"/>
      <c r="P944" s="3"/>
    </row>
    <row r="945" spans="1:16" x14ac:dyDescent="0.25">
      <c r="A945" s="12">
        <v>941</v>
      </c>
      <c r="B945" s="13"/>
      <c r="C945" s="13"/>
      <c r="D945" s="13"/>
      <c r="E945" s="13"/>
      <c r="F945" s="13"/>
      <c r="H945" s="3"/>
      <c r="I945" s="3"/>
      <c r="J945" s="3"/>
      <c r="K945" s="3"/>
      <c r="L945" s="3"/>
      <c r="M945" s="3"/>
      <c r="N945" s="3"/>
      <c r="O945" s="3"/>
      <c r="P945" s="3"/>
    </row>
    <row r="946" spans="1:16" x14ac:dyDescent="0.25">
      <c r="A946" s="12">
        <v>942</v>
      </c>
      <c r="B946" s="13"/>
      <c r="C946" s="13"/>
      <c r="D946" s="13"/>
      <c r="E946" s="13"/>
      <c r="F946" s="13"/>
      <c r="H946" s="3"/>
      <c r="I946" s="3"/>
      <c r="J946" s="3"/>
      <c r="K946" s="3"/>
      <c r="L946" s="3"/>
      <c r="M946" s="3"/>
      <c r="N946" s="3"/>
      <c r="O946" s="3"/>
      <c r="P946" s="3"/>
    </row>
    <row r="947" spans="1:16" x14ac:dyDescent="0.25">
      <c r="A947" s="12">
        <v>943</v>
      </c>
      <c r="B947" s="13"/>
      <c r="C947" s="13"/>
      <c r="D947" s="13"/>
      <c r="E947" s="13"/>
      <c r="F947" s="13"/>
      <c r="H947" s="3"/>
      <c r="I947" s="3"/>
      <c r="J947" s="3"/>
      <c r="K947" s="3"/>
      <c r="L947" s="3"/>
      <c r="M947" s="3"/>
      <c r="N947" s="3"/>
      <c r="O947" s="3"/>
      <c r="P947" s="3"/>
    </row>
    <row r="948" spans="1:16" x14ac:dyDescent="0.25">
      <c r="A948" s="12">
        <v>944</v>
      </c>
      <c r="B948" s="13"/>
      <c r="C948" s="13"/>
      <c r="D948" s="13"/>
      <c r="E948" s="13"/>
      <c r="F948" s="13"/>
      <c r="H948" s="3"/>
      <c r="I948" s="3"/>
      <c r="J948" s="3"/>
      <c r="K948" s="3"/>
      <c r="L948" s="3"/>
      <c r="M948" s="3"/>
      <c r="N948" s="3"/>
      <c r="O948" s="3"/>
      <c r="P948" s="3"/>
    </row>
    <row r="949" spans="1:16" x14ac:dyDescent="0.25">
      <c r="A949" s="12">
        <v>945</v>
      </c>
      <c r="B949" s="13"/>
      <c r="C949" s="13"/>
      <c r="D949" s="13"/>
      <c r="E949" s="13"/>
      <c r="F949" s="13"/>
      <c r="H949" s="3"/>
      <c r="I949" s="3"/>
      <c r="J949" s="3"/>
      <c r="K949" s="3"/>
      <c r="L949" s="3"/>
      <c r="M949" s="3"/>
      <c r="N949" s="3"/>
      <c r="O949" s="3"/>
      <c r="P949" s="3"/>
    </row>
    <row r="950" spans="1:16" x14ac:dyDescent="0.25">
      <c r="A950" s="12">
        <v>946</v>
      </c>
      <c r="B950" s="13"/>
      <c r="C950" s="13"/>
      <c r="D950" s="13"/>
      <c r="E950" s="13"/>
      <c r="F950" s="13"/>
      <c r="H950" s="3"/>
      <c r="I950" s="3"/>
      <c r="J950" s="3"/>
      <c r="K950" s="3"/>
      <c r="L950" s="3"/>
      <c r="M950" s="3"/>
      <c r="N950" s="3"/>
      <c r="O950" s="3"/>
      <c r="P950" s="3"/>
    </row>
    <row r="951" spans="1:16" x14ac:dyDescent="0.25">
      <c r="A951" s="12">
        <v>947</v>
      </c>
      <c r="B951" s="13"/>
      <c r="C951" s="13"/>
      <c r="D951" s="13"/>
      <c r="E951" s="13"/>
      <c r="F951" s="13"/>
      <c r="H951" s="3"/>
      <c r="I951" s="3"/>
      <c r="J951" s="3"/>
      <c r="K951" s="3"/>
      <c r="L951" s="3"/>
      <c r="M951" s="3"/>
      <c r="N951" s="3"/>
      <c r="O951" s="3"/>
      <c r="P951" s="3"/>
    </row>
    <row r="952" spans="1:16" x14ac:dyDescent="0.25">
      <c r="A952" s="12">
        <v>948</v>
      </c>
      <c r="B952" s="13"/>
      <c r="C952" s="13"/>
      <c r="D952" s="13"/>
      <c r="E952" s="13"/>
      <c r="F952" s="13"/>
      <c r="H952" s="3"/>
      <c r="I952" s="3"/>
      <c r="J952" s="3"/>
      <c r="K952" s="3"/>
      <c r="L952" s="3"/>
      <c r="M952" s="3"/>
      <c r="N952" s="3"/>
      <c r="O952" s="3"/>
      <c r="P952" s="3"/>
    </row>
    <row r="953" spans="1:16" x14ac:dyDescent="0.25">
      <c r="A953" s="12">
        <v>949</v>
      </c>
      <c r="B953" s="13"/>
      <c r="C953" s="13"/>
      <c r="D953" s="13"/>
      <c r="E953" s="13"/>
      <c r="F953" s="13"/>
      <c r="H953" s="3"/>
      <c r="I953" s="3"/>
      <c r="J953" s="3"/>
      <c r="K953" s="3"/>
      <c r="L953" s="3"/>
      <c r="M953" s="3"/>
      <c r="N953" s="3"/>
      <c r="O953" s="3"/>
      <c r="P953" s="3"/>
    </row>
    <row r="954" spans="1:16" x14ac:dyDescent="0.25">
      <c r="A954" s="12">
        <v>950</v>
      </c>
      <c r="B954" s="13"/>
      <c r="C954" s="13"/>
      <c r="D954" s="13"/>
      <c r="E954" s="13"/>
      <c r="F954" s="13"/>
      <c r="H954" s="3"/>
      <c r="I954" s="3"/>
      <c r="J954" s="3"/>
      <c r="K954" s="3"/>
      <c r="L954" s="3"/>
      <c r="M954" s="3"/>
      <c r="N954" s="3"/>
      <c r="O954" s="3"/>
      <c r="P954" s="3"/>
    </row>
    <row r="955" spans="1:16" x14ac:dyDescent="0.25">
      <c r="A955" s="12">
        <v>951</v>
      </c>
      <c r="B955" s="13"/>
      <c r="C955" s="13"/>
      <c r="D955" s="13"/>
      <c r="E955" s="13"/>
      <c r="F955" s="13"/>
      <c r="H955" s="3"/>
      <c r="I955" s="3"/>
      <c r="J955" s="3"/>
      <c r="K955" s="3"/>
      <c r="L955" s="3"/>
      <c r="M955" s="3"/>
      <c r="N955" s="3"/>
      <c r="O955" s="3"/>
      <c r="P955" s="3"/>
    </row>
    <row r="956" spans="1:16" x14ac:dyDescent="0.25">
      <c r="A956" s="12">
        <v>952</v>
      </c>
      <c r="B956" s="13"/>
      <c r="C956" s="13"/>
      <c r="D956" s="13"/>
      <c r="E956" s="13"/>
      <c r="F956" s="13"/>
      <c r="H956" s="3"/>
      <c r="I956" s="3"/>
      <c r="J956" s="3"/>
      <c r="K956" s="3"/>
      <c r="L956" s="3"/>
      <c r="M956" s="3"/>
      <c r="N956" s="3"/>
      <c r="O956" s="3"/>
      <c r="P956" s="3"/>
    </row>
    <row r="957" spans="1:16" x14ac:dyDescent="0.25">
      <c r="A957" s="12">
        <v>953</v>
      </c>
      <c r="B957" s="13"/>
      <c r="C957" s="13"/>
      <c r="D957" s="13"/>
      <c r="E957" s="13"/>
      <c r="F957" s="13"/>
      <c r="H957" s="3"/>
      <c r="I957" s="3"/>
      <c r="J957" s="3"/>
      <c r="K957" s="3"/>
      <c r="L957" s="3"/>
      <c r="M957" s="3"/>
      <c r="N957" s="3"/>
      <c r="O957" s="3"/>
      <c r="P957" s="3"/>
    </row>
    <row r="958" spans="1:16" x14ac:dyDescent="0.25">
      <c r="A958" s="12">
        <v>954</v>
      </c>
      <c r="B958" s="13"/>
      <c r="C958" s="13"/>
      <c r="D958" s="13"/>
      <c r="E958" s="13"/>
      <c r="F958" s="13"/>
      <c r="H958" s="3"/>
      <c r="I958" s="3"/>
      <c r="J958" s="3"/>
      <c r="K958" s="3"/>
      <c r="L958" s="3"/>
      <c r="M958" s="3"/>
      <c r="N958" s="3"/>
      <c r="O958" s="3"/>
      <c r="P958" s="3"/>
    </row>
    <row r="959" spans="1:16" x14ac:dyDescent="0.25">
      <c r="A959" s="12">
        <v>955</v>
      </c>
      <c r="B959" s="13"/>
      <c r="C959" s="13"/>
      <c r="D959" s="13"/>
      <c r="E959" s="13"/>
      <c r="F959" s="13"/>
      <c r="H959" s="3"/>
      <c r="I959" s="3"/>
      <c r="J959" s="3"/>
      <c r="K959" s="3"/>
      <c r="L959" s="3"/>
      <c r="M959" s="3"/>
      <c r="N959" s="3"/>
      <c r="O959" s="3"/>
      <c r="P959" s="3"/>
    </row>
    <row r="960" spans="1:16" x14ac:dyDescent="0.25">
      <c r="A960" s="12">
        <v>956</v>
      </c>
      <c r="B960" s="13"/>
      <c r="C960" s="13"/>
      <c r="D960" s="13"/>
      <c r="E960" s="13"/>
      <c r="F960" s="13"/>
      <c r="H960" s="3"/>
      <c r="I960" s="3"/>
      <c r="J960" s="3"/>
      <c r="K960" s="3"/>
      <c r="L960" s="3"/>
      <c r="M960" s="3"/>
      <c r="N960" s="3"/>
      <c r="O960" s="3"/>
      <c r="P960" s="3"/>
    </row>
    <row r="961" spans="1:16" x14ac:dyDescent="0.25">
      <c r="A961" s="12">
        <v>957</v>
      </c>
      <c r="B961" s="13"/>
      <c r="C961" s="13"/>
      <c r="D961" s="13"/>
      <c r="E961" s="13"/>
      <c r="F961" s="13"/>
      <c r="H961" s="3"/>
      <c r="I961" s="3"/>
      <c r="J961" s="3"/>
      <c r="K961" s="3"/>
      <c r="L961" s="3"/>
      <c r="M961" s="3"/>
      <c r="N961" s="3"/>
      <c r="O961" s="3"/>
      <c r="P961" s="3"/>
    </row>
    <row r="962" spans="1:16" x14ac:dyDescent="0.25">
      <c r="A962" s="12">
        <v>958</v>
      </c>
      <c r="B962" s="13"/>
      <c r="C962" s="13"/>
      <c r="D962" s="13"/>
      <c r="E962" s="13"/>
      <c r="F962" s="13"/>
      <c r="H962" s="3"/>
      <c r="I962" s="3"/>
      <c r="J962" s="3"/>
      <c r="K962" s="3"/>
      <c r="L962" s="3"/>
      <c r="M962" s="3"/>
      <c r="N962" s="3"/>
      <c r="O962" s="3"/>
      <c r="P962" s="3"/>
    </row>
    <row r="963" spans="1:16" x14ac:dyDescent="0.25">
      <c r="A963" s="12">
        <v>959</v>
      </c>
      <c r="B963" s="13"/>
      <c r="C963" s="13"/>
      <c r="D963" s="13"/>
      <c r="E963" s="13"/>
      <c r="F963" s="13"/>
      <c r="H963" s="3"/>
      <c r="I963" s="3"/>
      <c r="J963" s="3"/>
      <c r="K963" s="3"/>
      <c r="L963" s="3"/>
      <c r="M963" s="3"/>
      <c r="N963" s="3"/>
      <c r="O963" s="3"/>
      <c r="P963" s="3"/>
    </row>
    <row r="964" spans="1:16" x14ac:dyDescent="0.25">
      <c r="A964" s="12">
        <v>960</v>
      </c>
      <c r="B964" s="13"/>
      <c r="C964" s="13"/>
      <c r="D964" s="13"/>
      <c r="E964" s="13"/>
      <c r="F964" s="13"/>
      <c r="H964" s="3"/>
      <c r="I964" s="3"/>
      <c r="J964" s="3"/>
      <c r="K964" s="3"/>
      <c r="L964" s="3"/>
      <c r="M964" s="3"/>
      <c r="N964" s="3"/>
      <c r="O964" s="3"/>
      <c r="P964" s="3"/>
    </row>
    <row r="965" spans="1:16" x14ac:dyDescent="0.25">
      <c r="A965" s="12">
        <v>961</v>
      </c>
      <c r="B965" s="13"/>
      <c r="C965" s="13"/>
      <c r="D965" s="13"/>
      <c r="E965" s="13"/>
      <c r="F965" s="13"/>
      <c r="H965" s="3"/>
      <c r="I965" s="3"/>
      <c r="J965" s="3"/>
      <c r="K965" s="3"/>
      <c r="L965" s="3"/>
      <c r="M965" s="3"/>
      <c r="N965" s="3"/>
      <c r="O965" s="3"/>
      <c r="P965" s="3"/>
    </row>
    <row r="966" spans="1:16" x14ac:dyDescent="0.25">
      <c r="A966" s="12">
        <v>962</v>
      </c>
      <c r="B966" s="13"/>
      <c r="C966" s="13"/>
      <c r="D966" s="13"/>
      <c r="E966" s="13"/>
      <c r="F966" s="13"/>
      <c r="H966" s="3"/>
      <c r="I966" s="3"/>
      <c r="J966" s="3"/>
      <c r="K966" s="3"/>
      <c r="L966" s="3"/>
      <c r="M966" s="3"/>
      <c r="N966" s="3"/>
      <c r="O966" s="3"/>
      <c r="P966" s="3"/>
    </row>
    <row r="967" spans="1:16" x14ac:dyDescent="0.25">
      <c r="A967" s="12">
        <v>963</v>
      </c>
      <c r="B967" s="13"/>
      <c r="C967" s="13"/>
      <c r="D967" s="13"/>
      <c r="E967" s="13"/>
      <c r="F967" s="13"/>
      <c r="H967" s="3"/>
      <c r="I967" s="3"/>
      <c r="J967" s="3"/>
      <c r="K967" s="3"/>
      <c r="L967" s="3"/>
      <c r="M967" s="3"/>
      <c r="N967" s="3"/>
      <c r="O967" s="3"/>
      <c r="P967" s="3"/>
    </row>
    <row r="968" spans="1:16" x14ac:dyDescent="0.25">
      <c r="A968" s="12">
        <v>964</v>
      </c>
      <c r="B968" s="13"/>
      <c r="C968" s="13"/>
      <c r="D968" s="13"/>
      <c r="E968" s="13"/>
      <c r="F968" s="13"/>
      <c r="H968" s="3"/>
      <c r="I968" s="3"/>
      <c r="J968" s="3"/>
      <c r="K968" s="3"/>
      <c r="L968" s="3"/>
      <c r="M968" s="3"/>
      <c r="N968" s="3"/>
      <c r="O968" s="3"/>
      <c r="P968" s="3"/>
    </row>
    <row r="969" spans="1:16" x14ac:dyDescent="0.25">
      <c r="A969" s="12">
        <v>965</v>
      </c>
      <c r="B969" s="13"/>
      <c r="C969" s="13"/>
      <c r="D969" s="13"/>
      <c r="E969" s="13"/>
      <c r="F969" s="13"/>
      <c r="H969" s="3"/>
      <c r="I969" s="3"/>
      <c r="J969" s="3"/>
      <c r="K969" s="3"/>
      <c r="L969" s="3"/>
      <c r="M969" s="3"/>
      <c r="N969" s="3"/>
      <c r="O969" s="3"/>
      <c r="P969" s="3"/>
    </row>
    <row r="970" spans="1:16" x14ac:dyDescent="0.25">
      <c r="A970" s="12">
        <v>966</v>
      </c>
      <c r="B970" s="13"/>
      <c r="C970" s="13"/>
      <c r="D970" s="13"/>
      <c r="E970" s="13"/>
      <c r="F970" s="13"/>
      <c r="H970" s="3"/>
      <c r="I970" s="3"/>
      <c r="J970" s="3"/>
      <c r="K970" s="3"/>
      <c r="L970" s="3"/>
      <c r="M970" s="3"/>
      <c r="N970" s="3"/>
      <c r="O970" s="3"/>
      <c r="P970" s="3"/>
    </row>
    <row r="971" spans="1:16" x14ac:dyDescent="0.25">
      <c r="A971" s="12">
        <v>967</v>
      </c>
      <c r="B971" s="13"/>
      <c r="C971" s="13"/>
      <c r="D971" s="13"/>
      <c r="E971" s="13"/>
      <c r="F971" s="13"/>
      <c r="H971" s="3"/>
      <c r="I971" s="3"/>
      <c r="J971" s="3"/>
      <c r="K971" s="3"/>
      <c r="L971" s="3"/>
      <c r="M971" s="3"/>
      <c r="N971" s="3"/>
      <c r="O971" s="3"/>
      <c r="P971" s="3"/>
    </row>
    <row r="972" spans="1:16" x14ac:dyDescent="0.25">
      <c r="A972" s="12">
        <v>968</v>
      </c>
      <c r="B972" s="13"/>
      <c r="C972" s="13"/>
      <c r="D972" s="13"/>
      <c r="E972" s="13"/>
      <c r="F972" s="13"/>
      <c r="H972" s="3"/>
      <c r="I972" s="3"/>
      <c r="J972" s="3"/>
      <c r="K972" s="3"/>
      <c r="L972" s="3"/>
      <c r="M972" s="3"/>
      <c r="N972" s="3"/>
      <c r="O972" s="3"/>
      <c r="P972" s="3"/>
    </row>
    <row r="973" spans="1:16" x14ac:dyDescent="0.25">
      <c r="A973" s="12">
        <v>969</v>
      </c>
      <c r="B973" s="13"/>
      <c r="C973" s="13"/>
      <c r="D973" s="13"/>
      <c r="E973" s="13"/>
      <c r="F973" s="13"/>
      <c r="H973" s="3"/>
      <c r="I973" s="3"/>
      <c r="J973" s="3"/>
      <c r="K973" s="3"/>
      <c r="L973" s="3"/>
      <c r="M973" s="3"/>
      <c r="N973" s="3"/>
      <c r="O973" s="3"/>
      <c r="P973" s="3"/>
    </row>
    <row r="974" spans="1:16" x14ac:dyDescent="0.25">
      <c r="A974" s="12">
        <v>970</v>
      </c>
      <c r="B974" s="13"/>
      <c r="C974" s="13"/>
      <c r="D974" s="13"/>
      <c r="E974" s="13"/>
      <c r="F974" s="13"/>
      <c r="H974" s="3"/>
      <c r="I974" s="3"/>
      <c r="J974" s="3"/>
      <c r="K974" s="3"/>
      <c r="L974" s="3"/>
      <c r="M974" s="3"/>
      <c r="N974" s="3"/>
      <c r="O974" s="3"/>
      <c r="P974" s="3"/>
    </row>
    <row r="975" spans="1:16" x14ac:dyDescent="0.25">
      <c r="A975" s="12">
        <v>971</v>
      </c>
      <c r="B975" s="13"/>
      <c r="C975" s="13"/>
      <c r="D975" s="13"/>
      <c r="E975" s="13"/>
      <c r="F975" s="13"/>
      <c r="H975" s="3"/>
      <c r="I975" s="3"/>
      <c r="J975" s="3"/>
      <c r="K975" s="3"/>
      <c r="L975" s="3"/>
      <c r="M975" s="3"/>
      <c r="N975" s="3"/>
      <c r="O975" s="3"/>
      <c r="P975" s="3"/>
    </row>
    <row r="976" spans="1:16" x14ac:dyDescent="0.25">
      <c r="A976" s="12">
        <v>972</v>
      </c>
      <c r="B976" s="13"/>
      <c r="C976" s="13"/>
      <c r="D976" s="13"/>
      <c r="E976" s="13"/>
      <c r="F976" s="13"/>
      <c r="H976" s="3"/>
      <c r="I976" s="3"/>
      <c r="J976" s="3"/>
      <c r="K976" s="3"/>
      <c r="L976" s="3"/>
      <c r="M976" s="3"/>
      <c r="N976" s="3"/>
      <c r="O976" s="3"/>
      <c r="P976" s="3"/>
    </row>
    <row r="977" spans="1:16" x14ac:dyDescent="0.25">
      <c r="A977" s="12">
        <v>973</v>
      </c>
      <c r="B977" s="13"/>
      <c r="C977" s="13"/>
      <c r="D977" s="13"/>
      <c r="E977" s="13"/>
      <c r="F977" s="13"/>
      <c r="H977" s="3"/>
      <c r="I977" s="3"/>
      <c r="J977" s="3"/>
      <c r="K977" s="3"/>
      <c r="L977" s="3"/>
      <c r="M977" s="3"/>
      <c r="N977" s="3"/>
      <c r="O977" s="3"/>
      <c r="P977" s="3"/>
    </row>
    <row r="978" spans="1:16" x14ac:dyDescent="0.25">
      <c r="A978" s="12">
        <v>974</v>
      </c>
      <c r="B978" s="13"/>
      <c r="C978" s="13"/>
      <c r="D978" s="13"/>
      <c r="E978" s="13"/>
      <c r="F978" s="13"/>
      <c r="H978" s="3"/>
      <c r="I978" s="3"/>
      <c r="J978" s="3"/>
      <c r="K978" s="3"/>
      <c r="L978" s="3"/>
      <c r="M978" s="3"/>
      <c r="N978" s="3"/>
      <c r="O978" s="3"/>
      <c r="P978" s="3"/>
    </row>
    <row r="979" spans="1:16" x14ac:dyDescent="0.25">
      <c r="A979" s="12">
        <v>975</v>
      </c>
      <c r="B979" s="13"/>
      <c r="C979" s="13"/>
      <c r="D979" s="13"/>
      <c r="E979" s="13"/>
      <c r="F979" s="13"/>
      <c r="H979" s="3"/>
      <c r="I979" s="3"/>
      <c r="J979" s="3"/>
      <c r="K979" s="3"/>
      <c r="L979" s="3"/>
      <c r="M979" s="3"/>
      <c r="N979" s="3"/>
      <c r="O979" s="3"/>
      <c r="P979" s="3"/>
    </row>
    <row r="980" spans="1:16" x14ac:dyDescent="0.25">
      <c r="A980" s="12">
        <v>976</v>
      </c>
      <c r="B980" s="13"/>
      <c r="C980" s="13"/>
      <c r="D980" s="13"/>
      <c r="E980" s="13"/>
      <c r="F980" s="13"/>
      <c r="H980" s="3"/>
      <c r="I980" s="3"/>
      <c r="J980" s="3"/>
      <c r="K980" s="3"/>
      <c r="L980" s="3"/>
      <c r="M980" s="3"/>
      <c r="N980" s="3"/>
      <c r="O980" s="3"/>
      <c r="P980" s="3"/>
    </row>
    <row r="981" spans="1:16" x14ac:dyDescent="0.25">
      <c r="A981" s="12">
        <v>977</v>
      </c>
      <c r="B981" s="13"/>
      <c r="C981" s="13"/>
      <c r="D981" s="13"/>
      <c r="E981" s="13"/>
      <c r="F981" s="13"/>
      <c r="H981" s="3"/>
      <c r="I981" s="3"/>
      <c r="J981" s="3"/>
      <c r="K981" s="3"/>
      <c r="L981" s="3"/>
      <c r="M981" s="3"/>
      <c r="N981" s="3"/>
      <c r="O981" s="3"/>
      <c r="P981" s="3"/>
    </row>
    <row r="982" spans="1:16" x14ac:dyDescent="0.25">
      <c r="A982" s="12">
        <v>978</v>
      </c>
      <c r="B982" s="13"/>
      <c r="C982" s="13"/>
      <c r="D982" s="13"/>
      <c r="E982" s="13"/>
      <c r="F982" s="13"/>
      <c r="H982" s="3"/>
      <c r="I982" s="3"/>
      <c r="J982" s="3"/>
      <c r="K982" s="3"/>
      <c r="L982" s="3"/>
      <c r="M982" s="3"/>
      <c r="N982" s="3"/>
      <c r="O982" s="3"/>
      <c r="P982" s="3"/>
    </row>
    <row r="983" spans="1:16" x14ac:dyDescent="0.25">
      <c r="A983" s="12">
        <v>979</v>
      </c>
      <c r="B983" s="13"/>
      <c r="C983" s="13"/>
      <c r="D983" s="13"/>
      <c r="E983" s="13"/>
      <c r="F983" s="13"/>
      <c r="H983" s="3"/>
      <c r="I983" s="3"/>
      <c r="J983" s="3"/>
      <c r="K983" s="3"/>
      <c r="L983" s="3"/>
      <c r="M983" s="3"/>
      <c r="N983" s="3"/>
      <c r="O983" s="3"/>
      <c r="P983" s="3"/>
    </row>
    <row r="984" spans="1:16" x14ac:dyDescent="0.25">
      <c r="A984" s="12">
        <v>980</v>
      </c>
      <c r="B984" s="13"/>
      <c r="C984" s="13"/>
      <c r="D984" s="13"/>
      <c r="E984" s="13"/>
      <c r="F984" s="13"/>
      <c r="H984" s="3"/>
      <c r="I984" s="3"/>
      <c r="J984" s="3"/>
      <c r="K984" s="3"/>
      <c r="L984" s="3"/>
      <c r="M984" s="3"/>
      <c r="N984" s="3"/>
      <c r="O984" s="3"/>
      <c r="P984" s="3"/>
    </row>
    <row r="985" spans="1:16" x14ac:dyDescent="0.25">
      <c r="A985" s="12">
        <v>981</v>
      </c>
      <c r="B985" s="13"/>
      <c r="C985" s="13"/>
      <c r="D985" s="13"/>
      <c r="E985" s="13"/>
      <c r="F985" s="13"/>
      <c r="H985" s="3"/>
      <c r="I985" s="3"/>
      <c r="J985" s="3"/>
      <c r="K985" s="3"/>
      <c r="L985" s="3"/>
      <c r="M985" s="3"/>
      <c r="N985" s="3"/>
      <c r="O985" s="3"/>
      <c r="P985" s="3"/>
    </row>
    <row r="986" spans="1:16" x14ac:dyDescent="0.25">
      <c r="A986" s="12">
        <v>982</v>
      </c>
      <c r="B986" s="13"/>
      <c r="C986" s="13"/>
      <c r="D986" s="13"/>
      <c r="E986" s="13"/>
      <c r="F986" s="13"/>
      <c r="H986" s="3"/>
      <c r="I986" s="3"/>
      <c r="J986" s="3"/>
      <c r="K986" s="3"/>
      <c r="L986" s="3"/>
      <c r="M986" s="3"/>
      <c r="N986" s="3"/>
      <c r="O986" s="3"/>
      <c r="P986" s="3"/>
    </row>
    <row r="987" spans="1:16" x14ac:dyDescent="0.25">
      <c r="A987" s="12">
        <v>983</v>
      </c>
      <c r="B987" s="13"/>
      <c r="C987" s="13"/>
      <c r="D987" s="13"/>
      <c r="E987" s="13"/>
      <c r="F987" s="13"/>
      <c r="H987" s="3"/>
      <c r="I987" s="3"/>
      <c r="J987" s="3"/>
      <c r="K987" s="3"/>
      <c r="L987" s="3"/>
      <c r="M987" s="3"/>
      <c r="N987" s="3"/>
      <c r="O987" s="3"/>
      <c r="P987" s="3"/>
    </row>
    <row r="988" spans="1:16" x14ac:dyDescent="0.25">
      <c r="A988" s="12">
        <v>984</v>
      </c>
      <c r="B988" s="13"/>
      <c r="C988" s="13"/>
      <c r="D988" s="13"/>
      <c r="E988" s="13"/>
      <c r="F988" s="13"/>
      <c r="H988" s="3"/>
      <c r="I988" s="3"/>
      <c r="J988" s="3"/>
      <c r="K988" s="3"/>
      <c r="L988" s="3"/>
      <c r="M988" s="3"/>
      <c r="N988" s="3"/>
      <c r="O988" s="3"/>
      <c r="P988" s="3"/>
    </row>
    <row r="989" spans="1:16" x14ac:dyDescent="0.25">
      <c r="A989" s="12">
        <v>985</v>
      </c>
      <c r="B989" s="13"/>
      <c r="C989" s="13"/>
      <c r="D989" s="13"/>
      <c r="E989" s="13"/>
      <c r="F989" s="13"/>
      <c r="H989" s="3"/>
      <c r="I989" s="3"/>
      <c r="J989" s="3"/>
      <c r="K989" s="3"/>
      <c r="L989" s="3"/>
      <c r="M989" s="3"/>
      <c r="N989" s="3"/>
      <c r="O989" s="3"/>
      <c r="P989" s="3"/>
    </row>
    <row r="990" spans="1:16" x14ac:dyDescent="0.25">
      <c r="A990" s="12">
        <v>986</v>
      </c>
      <c r="B990" s="13"/>
      <c r="C990" s="13"/>
      <c r="D990" s="13"/>
      <c r="E990" s="13"/>
      <c r="F990" s="13"/>
      <c r="H990" s="3"/>
      <c r="I990" s="3"/>
      <c r="J990" s="3"/>
      <c r="K990" s="3"/>
      <c r="L990" s="3"/>
      <c r="M990" s="3"/>
      <c r="N990" s="3"/>
      <c r="O990" s="3"/>
      <c r="P990" s="3"/>
    </row>
    <row r="991" spans="1:16" x14ac:dyDescent="0.25">
      <c r="A991" s="12">
        <v>987</v>
      </c>
      <c r="B991" s="13"/>
      <c r="C991" s="13"/>
      <c r="D991" s="13"/>
      <c r="E991" s="13"/>
      <c r="F991" s="13"/>
      <c r="H991" s="3"/>
      <c r="I991" s="3"/>
      <c r="J991" s="3"/>
      <c r="K991" s="3"/>
      <c r="L991" s="3"/>
      <c r="M991" s="3"/>
      <c r="N991" s="3"/>
      <c r="O991" s="3"/>
      <c r="P991" s="3"/>
    </row>
    <row r="992" spans="1:16" x14ac:dyDescent="0.25">
      <c r="A992" s="12">
        <v>988</v>
      </c>
      <c r="B992" s="13"/>
      <c r="C992" s="13"/>
      <c r="D992" s="13"/>
      <c r="E992" s="13"/>
      <c r="F992" s="13"/>
      <c r="H992" s="3"/>
      <c r="I992" s="3"/>
      <c r="J992" s="3"/>
      <c r="K992" s="3"/>
      <c r="L992" s="3"/>
      <c r="M992" s="3"/>
      <c r="N992" s="3"/>
      <c r="O992" s="3"/>
      <c r="P992" s="3"/>
    </row>
    <row r="993" spans="1:54" x14ac:dyDescent="0.25">
      <c r="A993" s="12">
        <v>989</v>
      </c>
      <c r="B993" s="13"/>
      <c r="C993" s="13"/>
      <c r="D993" s="13"/>
      <c r="E993" s="13"/>
      <c r="F993" s="13"/>
      <c r="H993" s="3"/>
      <c r="I993" s="3"/>
      <c r="J993" s="3"/>
      <c r="K993" s="3"/>
      <c r="L993" s="3"/>
      <c r="M993" s="3"/>
      <c r="N993" s="3"/>
      <c r="O993" s="3"/>
      <c r="P993" s="3"/>
    </row>
    <row r="994" spans="1:54" x14ac:dyDescent="0.25">
      <c r="A994" s="12">
        <v>990</v>
      </c>
      <c r="B994" s="13"/>
      <c r="C994" s="13"/>
      <c r="D994" s="13"/>
      <c r="E994" s="13"/>
      <c r="F994" s="13"/>
      <c r="H994" s="3"/>
      <c r="I994" s="3"/>
      <c r="J994" s="3"/>
      <c r="K994" s="3"/>
      <c r="L994" s="3"/>
      <c r="M994" s="3"/>
      <c r="N994" s="3"/>
      <c r="O994" s="3"/>
      <c r="P994" s="3"/>
    </row>
    <row r="995" spans="1:54" x14ac:dyDescent="0.25">
      <c r="A995" s="12">
        <v>991</v>
      </c>
      <c r="B995" s="13"/>
      <c r="C995" s="13"/>
      <c r="D995" s="13"/>
      <c r="E995" s="13"/>
      <c r="F995" s="13"/>
      <c r="H995" s="3"/>
      <c r="I995" s="3"/>
      <c r="J995" s="3"/>
      <c r="K995" s="3"/>
      <c r="L995" s="3"/>
      <c r="M995" s="3"/>
      <c r="N995" s="3"/>
      <c r="O995" s="3"/>
      <c r="P995" s="3"/>
    </row>
    <row r="996" spans="1:54" x14ac:dyDescent="0.25">
      <c r="A996" s="12">
        <v>992</v>
      </c>
      <c r="B996" s="13"/>
      <c r="C996" s="13"/>
      <c r="D996" s="13"/>
      <c r="E996" s="13"/>
      <c r="F996" s="13"/>
      <c r="H996" s="3"/>
      <c r="I996" s="3"/>
      <c r="J996" s="3"/>
      <c r="K996" s="3"/>
      <c r="L996" s="3"/>
      <c r="M996" s="3"/>
      <c r="N996" s="3"/>
      <c r="O996" s="3"/>
      <c r="P996" s="3"/>
    </row>
    <row r="997" spans="1:54" x14ac:dyDescent="0.25">
      <c r="A997" s="12">
        <v>993</v>
      </c>
      <c r="B997" s="13"/>
      <c r="C997" s="13"/>
      <c r="D997" s="13"/>
      <c r="E997" s="13"/>
      <c r="F997" s="13"/>
      <c r="H997" s="3"/>
      <c r="I997" s="3"/>
      <c r="J997" s="3"/>
      <c r="K997" s="3"/>
      <c r="L997" s="3"/>
      <c r="M997" s="3"/>
      <c r="N997" s="3"/>
      <c r="O997" s="3"/>
      <c r="P997" s="3"/>
    </row>
    <row r="998" spans="1:54" x14ac:dyDescent="0.25">
      <c r="A998" s="12">
        <v>994</v>
      </c>
      <c r="B998" s="13"/>
      <c r="C998" s="13"/>
      <c r="D998" s="13"/>
      <c r="E998" s="13"/>
      <c r="F998" s="13"/>
      <c r="H998" s="3"/>
      <c r="I998" s="3"/>
      <c r="J998" s="3"/>
      <c r="K998" s="3"/>
      <c r="L998" s="3"/>
      <c r="M998" s="3"/>
      <c r="N998" s="3"/>
      <c r="O998" s="3"/>
      <c r="P998" s="3"/>
    </row>
    <row r="999" spans="1:54" x14ac:dyDescent="0.25">
      <c r="A999" s="12">
        <v>995</v>
      </c>
      <c r="B999" s="13"/>
      <c r="C999" s="13"/>
      <c r="D999" s="13"/>
      <c r="E999" s="13"/>
      <c r="F999" s="13"/>
      <c r="H999" s="3"/>
      <c r="I999" s="3"/>
      <c r="J999" s="3"/>
      <c r="K999" s="3"/>
      <c r="L999" s="3"/>
      <c r="M999" s="3"/>
      <c r="N999" s="3"/>
      <c r="O999" s="3"/>
      <c r="P999" s="3"/>
    </row>
    <row r="1000" spans="1:54" x14ac:dyDescent="0.25">
      <c r="A1000" s="12">
        <v>996</v>
      </c>
      <c r="B1000" s="13"/>
      <c r="C1000" s="13"/>
      <c r="D1000" s="13"/>
      <c r="E1000" s="13"/>
      <c r="F1000" s="13"/>
      <c r="H1000" s="3"/>
      <c r="I1000" s="3"/>
      <c r="J1000" s="3"/>
      <c r="K1000" s="3"/>
      <c r="L1000" s="3"/>
      <c r="M1000" s="3"/>
      <c r="N1000" s="3"/>
      <c r="O1000" s="3"/>
      <c r="P1000" s="3"/>
    </row>
    <row r="1001" spans="1:54" x14ac:dyDescent="0.25">
      <c r="A1001" s="12">
        <v>997</v>
      </c>
      <c r="B1001" s="13"/>
      <c r="C1001" s="13"/>
      <c r="D1001" s="13"/>
      <c r="E1001" s="13"/>
      <c r="F1001" s="13"/>
      <c r="H1001" s="3"/>
      <c r="I1001" s="3"/>
      <c r="J1001" s="3"/>
      <c r="K1001" s="3"/>
      <c r="L1001" s="3"/>
      <c r="M1001" s="3"/>
      <c r="N1001" s="3"/>
      <c r="O1001" s="3"/>
      <c r="P1001" s="3"/>
    </row>
    <row r="1002" spans="1:54" x14ac:dyDescent="0.25">
      <c r="A1002" s="12">
        <v>998</v>
      </c>
      <c r="B1002" s="13"/>
      <c r="C1002" s="13"/>
      <c r="D1002" s="13"/>
      <c r="E1002" s="13"/>
      <c r="F1002" s="13"/>
      <c r="H1002" s="3"/>
      <c r="I1002" s="3"/>
      <c r="J1002" s="3"/>
      <c r="K1002" s="3"/>
      <c r="L1002" s="3"/>
      <c r="M1002" s="3"/>
      <c r="N1002" s="3"/>
      <c r="O1002" s="3"/>
      <c r="P1002" s="3"/>
    </row>
    <row r="1003" spans="1:54" x14ac:dyDescent="0.25">
      <c r="A1003" s="12">
        <v>999</v>
      </c>
      <c r="B1003" s="13"/>
      <c r="C1003" s="13"/>
      <c r="D1003" s="13"/>
      <c r="E1003" s="13"/>
      <c r="F1003" s="13"/>
      <c r="H1003" s="3"/>
      <c r="I1003" s="3"/>
      <c r="J1003" s="3"/>
      <c r="K1003" s="3"/>
      <c r="L1003" s="3"/>
      <c r="M1003" s="3"/>
      <c r="N1003" s="3"/>
      <c r="O1003" s="3"/>
      <c r="P1003" s="3"/>
    </row>
    <row r="1004" spans="1:54" x14ac:dyDescent="0.25">
      <c r="A1004" s="12">
        <v>1000</v>
      </c>
      <c r="B1004" s="13"/>
      <c r="C1004" s="13"/>
      <c r="D1004" s="13"/>
      <c r="E1004" s="13"/>
      <c r="F1004" s="13"/>
      <c r="H1004" s="3"/>
      <c r="I1004" s="3"/>
      <c r="J1004" s="3"/>
      <c r="K1004" s="3"/>
      <c r="L1004" s="3"/>
      <c r="M1004" s="3"/>
      <c r="N1004" s="3"/>
      <c r="O1004" s="3"/>
      <c r="P1004" s="3"/>
    </row>
    <row r="1005" spans="1:54" s="3" customFormat="1" x14ac:dyDescent="0.25">
      <c r="R1005" s="5"/>
      <c r="Y1005" s="6"/>
      <c r="Z1005" s="6"/>
      <c r="AA1005" s="6"/>
      <c r="AB1005" s="6"/>
      <c r="AC1005" s="6"/>
      <c r="AD1005" s="6"/>
      <c r="AE1005" s="6"/>
      <c r="AF1005" s="6"/>
      <c r="AG1005" s="6"/>
      <c r="AH1005" s="7"/>
      <c r="AI1005" s="7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  <c r="BA1005" s="6"/>
      <c r="BB1005" s="6"/>
    </row>
    <row r="1006" spans="1:54" s="3" customFormat="1" x14ac:dyDescent="0.25">
      <c r="R1006" s="5"/>
      <c r="Y1006" s="6"/>
      <c r="Z1006" s="6"/>
      <c r="AA1006" s="6"/>
      <c r="AB1006" s="6"/>
      <c r="AC1006" s="6"/>
      <c r="AD1006" s="6"/>
      <c r="AE1006" s="6"/>
      <c r="AF1006" s="6"/>
      <c r="AG1006" s="6"/>
      <c r="AH1006" s="7"/>
      <c r="AI1006" s="7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</row>
    <row r="1007" spans="1:54" s="3" customFormat="1" x14ac:dyDescent="0.25">
      <c r="R1007" s="5"/>
      <c r="Y1007" s="6"/>
      <c r="Z1007" s="6"/>
      <c r="AA1007" s="6"/>
      <c r="AB1007" s="6"/>
      <c r="AC1007" s="6"/>
      <c r="AD1007" s="6"/>
      <c r="AE1007" s="6"/>
      <c r="AF1007" s="6"/>
      <c r="AG1007" s="6"/>
      <c r="AH1007" s="7"/>
      <c r="AI1007" s="7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  <c r="AY1007" s="6"/>
      <c r="AZ1007" s="6"/>
      <c r="BA1007" s="6"/>
      <c r="BB1007" s="6"/>
    </row>
    <row r="1008" spans="1:54" s="3" customFormat="1" x14ac:dyDescent="0.25">
      <c r="R1008" s="5"/>
      <c r="Y1008" s="6"/>
      <c r="Z1008" s="6"/>
      <c r="AA1008" s="6"/>
      <c r="AB1008" s="6"/>
      <c r="AC1008" s="6"/>
      <c r="AD1008" s="6"/>
      <c r="AE1008" s="6"/>
      <c r="AF1008" s="6"/>
      <c r="AG1008" s="6"/>
      <c r="AH1008" s="7"/>
      <c r="AI1008" s="7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  <c r="AY1008" s="6"/>
      <c r="AZ1008" s="6"/>
      <c r="BA1008" s="6"/>
      <c r="BB1008" s="6"/>
    </row>
    <row r="1009" spans="18:54" s="3" customFormat="1" x14ac:dyDescent="0.25">
      <c r="R1009" s="5"/>
      <c r="Y1009" s="6"/>
      <c r="Z1009" s="6"/>
      <c r="AA1009" s="6"/>
      <c r="AB1009" s="6"/>
      <c r="AC1009" s="6"/>
      <c r="AD1009" s="6"/>
      <c r="AE1009" s="6"/>
      <c r="AF1009" s="6"/>
      <c r="AG1009" s="6"/>
      <c r="AH1009" s="7"/>
      <c r="AI1009" s="7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  <c r="AY1009" s="6"/>
      <c r="AZ1009" s="6"/>
      <c r="BA1009" s="6"/>
      <c r="BB1009" s="6"/>
    </row>
    <row r="1010" spans="18:54" s="3" customFormat="1" x14ac:dyDescent="0.25">
      <c r="R1010" s="5"/>
      <c r="Y1010" s="6"/>
      <c r="Z1010" s="6"/>
      <c r="AA1010" s="6"/>
      <c r="AB1010" s="6"/>
      <c r="AC1010" s="6"/>
      <c r="AD1010" s="6"/>
      <c r="AE1010" s="6"/>
      <c r="AF1010" s="6"/>
      <c r="AG1010" s="6"/>
      <c r="AH1010" s="7"/>
      <c r="AI1010" s="7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</row>
    <row r="1011" spans="18:54" s="3" customFormat="1" x14ac:dyDescent="0.25">
      <c r="R1011" s="5"/>
      <c r="Y1011" s="6"/>
      <c r="Z1011" s="6"/>
      <c r="AA1011" s="6"/>
      <c r="AB1011" s="6"/>
      <c r="AC1011" s="6"/>
      <c r="AD1011" s="6"/>
      <c r="AE1011" s="6"/>
      <c r="AF1011" s="6"/>
      <c r="AG1011" s="6"/>
      <c r="AH1011" s="7"/>
      <c r="AI1011" s="7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AX1011" s="6"/>
      <c r="AY1011" s="6"/>
      <c r="AZ1011" s="6"/>
      <c r="BA1011" s="6"/>
      <c r="BB1011" s="6"/>
    </row>
    <row r="1012" spans="18:54" s="3" customFormat="1" x14ac:dyDescent="0.25">
      <c r="R1012" s="5"/>
      <c r="Y1012" s="6"/>
      <c r="Z1012" s="6"/>
      <c r="AA1012" s="6"/>
      <c r="AB1012" s="6"/>
      <c r="AC1012" s="6"/>
      <c r="AD1012" s="6"/>
      <c r="AE1012" s="6"/>
      <c r="AF1012" s="6"/>
      <c r="AG1012" s="6"/>
      <c r="AH1012" s="7"/>
      <c r="AI1012" s="7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  <c r="AY1012" s="6"/>
      <c r="AZ1012" s="6"/>
      <c r="BA1012" s="6"/>
      <c r="BB1012" s="6"/>
    </row>
    <row r="1013" spans="18:54" s="3" customFormat="1" x14ac:dyDescent="0.25">
      <c r="R1013" s="5"/>
      <c r="Y1013" s="6"/>
      <c r="Z1013" s="6"/>
      <c r="AA1013" s="6"/>
      <c r="AB1013" s="6"/>
      <c r="AC1013" s="6"/>
      <c r="AD1013" s="6"/>
      <c r="AE1013" s="6"/>
      <c r="AF1013" s="6"/>
      <c r="AG1013" s="6"/>
      <c r="AH1013" s="7"/>
      <c r="AI1013" s="7"/>
      <c r="AJ1013" s="6"/>
      <c r="AK1013" s="6"/>
      <c r="AL1013" s="6"/>
      <c r="AM1013" s="6"/>
      <c r="AN1013" s="6"/>
      <c r="AO1013" s="6"/>
      <c r="AP1013" s="6"/>
      <c r="AQ1013" s="6"/>
      <c r="AR1013" s="6"/>
      <c r="AS1013" s="6"/>
      <c r="AT1013" s="6"/>
      <c r="AU1013" s="6"/>
      <c r="AV1013" s="6"/>
      <c r="AW1013" s="6"/>
      <c r="AX1013" s="6"/>
      <c r="AY1013" s="6"/>
      <c r="AZ1013" s="6"/>
      <c r="BA1013" s="6"/>
      <c r="BB1013" s="6"/>
    </row>
    <row r="1014" spans="18:54" s="3" customFormat="1" x14ac:dyDescent="0.25">
      <c r="R1014" s="5"/>
      <c r="Y1014" s="6"/>
      <c r="Z1014" s="6"/>
      <c r="AA1014" s="6"/>
      <c r="AB1014" s="6"/>
      <c r="AC1014" s="6"/>
      <c r="AD1014" s="6"/>
      <c r="AE1014" s="6"/>
      <c r="AF1014" s="6"/>
      <c r="AG1014" s="6"/>
      <c r="AH1014" s="7"/>
      <c r="AI1014" s="7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</row>
    <row r="1015" spans="18:54" s="3" customFormat="1" x14ac:dyDescent="0.25">
      <c r="R1015" s="5"/>
      <c r="Y1015" s="6"/>
      <c r="Z1015" s="6"/>
      <c r="AA1015" s="6"/>
      <c r="AB1015" s="6"/>
      <c r="AC1015" s="6"/>
      <c r="AD1015" s="6"/>
      <c r="AE1015" s="6"/>
      <c r="AF1015" s="6"/>
      <c r="AG1015" s="6"/>
      <c r="AH1015" s="7"/>
      <c r="AI1015" s="7"/>
      <c r="AJ1015" s="6"/>
      <c r="AK1015" s="6"/>
      <c r="AL1015" s="6"/>
      <c r="AM1015" s="6"/>
      <c r="AN1015" s="6"/>
      <c r="AO1015" s="6"/>
      <c r="AP1015" s="6"/>
      <c r="AQ1015" s="6"/>
      <c r="AR1015" s="6"/>
      <c r="AS1015" s="6"/>
      <c r="AT1015" s="6"/>
      <c r="AU1015" s="6"/>
      <c r="AV1015" s="6"/>
      <c r="AW1015" s="6"/>
      <c r="AX1015" s="6"/>
      <c r="AY1015" s="6"/>
      <c r="AZ1015" s="6"/>
      <c r="BA1015" s="6"/>
      <c r="BB1015" s="6"/>
    </row>
    <row r="1016" spans="18:54" s="3" customFormat="1" x14ac:dyDescent="0.25">
      <c r="R1016" s="5"/>
      <c r="Y1016" s="6"/>
      <c r="Z1016" s="6"/>
      <c r="AA1016" s="6"/>
      <c r="AB1016" s="6"/>
      <c r="AC1016" s="6"/>
      <c r="AD1016" s="6"/>
      <c r="AE1016" s="6"/>
      <c r="AF1016" s="6"/>
      <c r="AG1016" s="6"/>
      <c r="AH1016" s="7"/>
      <c r="AI1016" s="7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  <c r="AX1016" s="6"/>
      <c r="AY1016" s="6"/>
      <c r="AZ1016" s="6"/>
      <c r="BA1016" s="6"/>
      <c r="BB1016" s="6"/>
    </row>
    <row r="1017" spans="18:54" s="3" customFormat="1" x14ac:dyDescent="0.25">
      <c r="R1017" s="5"/>
      <c r="Y1017" s="6"/>
      <c r="Z1017" s="6"/>
      <c r="AA1017" s="6"/>
      <c r="AB1017" s="6"/>
      <c r="AC1017" s="6"/>
      <c r="AD1017" s="6"/>
      <c r="AE1017" s="6"/>
      <c r="AF1017" s="6"/>
      <c r="AG1017" s="6"/>
      <c r="AH1017" s="7"/>
      <c r="AI1017" s="7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AX1017" s="6"/>
      <c r="AY1017" s="6"/>
      <c r="AZ1017" s="6"/>
      <c r="BA1017" s="6"/>
      <c r="BB1017" s="6"/>
    </row>
    <row r="1018" spans="18:54" s="3" customFormat="1" x14ac:dyDescent="0.25">
      <c r="R1018" s="5"/>
      <c r="Y1018" s="6"/>
      <c r="Z1018" s="6"/>
      <c r="AA1018" s="6"/>
      <c r="AB1018" s="6"/>
      <c r="AC1018" s="6"/>
      <c r="AD1018" s="6"/>
      <c r="AE1018" s="6"/>
      <c r="AF1018" s="6"/>
      <c r="AG1018" s="6"/>
      <c r="AH1018" s="7"/>
      <c r="AI1018" s="7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</row>
    <row r="1019" spans="18:54" s="3" customFormat="1" x14ac:dyDescent="0.25">
      <c r="R1019" s="5"/>
      <c r="Y1019" s="6"/>
      <c r="Z1019" s="6"/>
      <c r="AA1019" s="6"/>
      <c r="AB1019" s="6"/>
      <c r="AC1019" s="6"/>
      <c r="AD1019" s="6"/>
      <c r="AE1019" s="6"/>
      <c r="AF1019" s="6"/>
      <c r="AG1019" s="6"/>
      <c r="AH1019" s="7"/>
      <c r="AI1019" s="7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6"/>
      <c r="AX1019" s="6"/>
      <c r="AY1019" s="6"/>
      <c r="AZ1019" s="6"/>
      <c r="BA1019" s="6"/>
      <c r="BB1019" s="6"/>
    </row>
    <row r="1020" spans="18:54" s="3" customFormat="1" x14ac:dyDescent="0.25">
      <c r="R1020" s="5"/>
      <c r="Y1020" s="6"/>
      <c r="Z1020" s="6"/>
      <c r="AA1020" s="6"/>
      <c r="AB1020" s="6"/>
      <c r="AC1020" s="6"/>
      <c r="AD1020" s="6"/>
      <c r="AE1020" s="6"/>
      <c r="AF1020" s="6"/>
      <c r="AG1020" s="6"/>
      <c r="AH1020" s="7"/>
      <c r="AI1020" s="7"/>
      <c r="AJ1020" s="6"/>
      <c r="AK1020" s="6"/>
      <c r="AL1020" s="6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6"/>
      <c r="AX1020" s="6"/>
      <c r="AY1020" s="6"/>
      <c r="AZ1020" s="6"/>
      <c r="BA1020" s="6"/>
      <c r="BB1020" s="6"/>
    </row>
    <row r="1021" spans="18:54" s="3" customFormat="1" x14ac:dyDescent="0.25">
      <c r="R1021" s="5"/>
      <c r="Y1021" s="6"/>
      <c r="Z1021" s="6"/>
      <c r="AA1021" s="6"/>
      <c r="AB1021" s="6"/>
      <c r="AC1021" s="6"/>
      <c r="AD1021" s="6"/>
      <c r="AE1021" s="6"/>
      <c r="AF1021" s="6"/>
      <c r="AG1021" s="6"/>
      <c r="AH1021" s="7"/>
      <c r="AI1021" s="7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  <c r="AX1021" s="6"/>
      <c r="AY1021" s="6"/>
      <c r="AZ1021" s="6"/>
      <c r="BA1021" s="6"/>
      <c r="BB1021" s="6"/>
    </row>
    <row r="1022" spans="18:54" s="3" customFormat="1" x14ac:dyDescent="0.25">
      <c r="R1022" s="5"/>
      <c r="Y1022" s="6"/>
      <c r="Z1022" s="6"/>
      <c r="AA1022" s="6"/>
      <c r="AB1022" s="6"/>
      <c r="AC1022" s="6"/>
      <c r="AD1022" s="6"/>
      <c r="AE1022" s="6"/>
      <c r="AF1022" s="6"/>
      <c r="AG1022" s="6"/>
      <c r="AH1022" s="7"/>
      <c r="AI1022" s="7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</row>
    <row r="1023" spans="18:54" s="3" customFormat="1" x14ac:dyDescent="0.25">
      <c r="R1023" s="5"/>
      <c r="Y1023" s="6"/>
      <c r="Z1023" s="6"/>
      <c r="AA1023" s="6"/>
      <c r="AB1023" s="6"/>
      <c r="AC1023" s="6"/>
      <c r="AD1023" s="6"/>
      <c r="AE1023" s="6"/>
      <c r="AF1023" s="6"/>
      <c r="AG1023" s="6"/>
      <c r="AH1023" s="7"/>
      <c r="AI1023" s="7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  <c r="AY1023" s="6"/>
      <c r="AZ1023" s="6"/>
      <c r="BA1023" s="6"/>
      <c r="BB1023" s="6"/>
    </row>
    <row r="1024" spans="18:54" s="3" customFormat="1" x14ac:dyDescent="0.25">
      <c r="R1024" s="5"/>
      <c r="Y1024" s="6"/>
      <c r="Z1024" s="6"/>
      <c r="AA1024" s="6"/>
      <c r="AB1024" s="6"/>
      <c r="AC1024" s="6"/>
      <c r="AD1024" s="6"/>
      <c r="AE1024" s="6"/>
      <c r="AF1024" s="6"/>
      <c r="AG1024" s="6"/>
      <c r="AH1024" s="7"/>
      <c r="AI1024" s="7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AX1024" s="6"/>
      <c r="AY1024" s="6"/>
      <c r="AZ1024" s="6"/>
      <c r="BA1024" s="6"/>
      <c r="BB1024" s="6"/>
    </row>
    <row r="1025" spans="18:54" s="3" customFormat="1" x14ac:dyDescent="0.25">
      <c r="R1025" s="5"/>
      <c r="Y1025" s="6"/>
      <c r="Z1025" s="6"/>
      <c r="AA1025" s="6"/>
      <c r="AB1025" s="6"/>
      <c r="AC1025" s="6"/>
      <c r="AD1025" s="6"/>
      <c r="AE1025" s="6"/>
      <c r="AF1025" s="6"/>
      <c r="AG1025" s="6"/>
      <c r="AH1025" s="7"/>
      <c r="AI1025" s="7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AX1025" s="6"/>
      <c r="AY1025" s="6"/>
      <c r="AZ1025" s="6"/>
      <c r="BA1025" s="6"/>
      <c r="BB1025" s="6"/>
    </row>
    <row r="1026" spans="18:54" s="3" customFormat="1" x14ac:dyDescent="0.25">
      <c r="R1026" s="5"/>
      <c r="Y1026" s="6"/>
      <c r="Z1026" s="6"/>
      <c r="AA1026" s="6"/>
      <c r="AB1026" s="6"/>
      <c r="AC1026" s="6"/>
      <c r="AD1026" s="6"/>
      <c r="AE1026" s="6"/>
      <c r="AF1026" s="6"/>
      <c r="AG1026" s="6"/>
      <c r="AH1026" s="7"/>
      <c r="AI1026" s="7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</row>
    <row r="1027" spans="18:54" s="3" customFormat="1" x14ac:dyDescent="0.25">
      <c r="R1027" s="5"/>
      <c r="Y1027" s="6"/>
      <c r="Z1027" s="6"/>
      <c r="AA1027" s="6"/>
      <c r="AB1027" s="6"/>
      <c r="AC1027" s="6"/>
      <c r="AD1027" s="6"/>
      <c r="AE1027" s="6"/>
      <c r="AF1027" s="6"/>
      <c r="AG1027" s="6"/>
      <c r="AH1027" s="7"/>
      <c r="AI1027" s="7"/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  <c r="AX1027" s="6"/>
      <c r="AY1027" s="6"/>
      <c r="AZ1027" s="6"/>
      <c r="BA1027" s="6"/>
      <c r="BB1027" s="6"/>
    </row>
    <row r="1028" spans="18:54" s="3" customFormat="1" x14ac:dyDescent="0.25">
      <c r="R1028" s="5"/>
      <c r="Y1028" s="6"/>
      <c r="Z1028" s="6"/>
      <c r="AA1028" s="6"/>
      <c r="AB1028" s="6"/>
      <c r="AC1028" s="6"/>
      <c r="AD1028" s="6"/>
      <c r="AE1028" s="6"/>
      <c r="AF1028" s="6"/>
      <c r="AG1028" s="6"/>
      <c r="AH1028" s="7"/>
      <c r="AI1028" s="7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  <c r="AX1028" s="6"/>
      <c r="AY1028" s="6"/>
      <c r="AZ1028" s="6"/>
      <c r="BA1028" s="6"/>
      <c r="BB1028" s="6"/>
    </row>
    <row r="1029" spans="18:54" s="3" customFormat="1" x14ac:dyDescent="0.25">
      <c r="R1029" s="5"/>
      <c r="Y1029" s="6"/>
      <c r="Z1029" s="6"/>
      <c r="AA1029" s="6"/>
      <c r="AB1029" s="6"/>
      <c r="AC1029" s="6"/>
      <c r="AD1029" s="6"/>
      <c r="AE1029" s="6"/>
      <c r="AF1029" s="6"/>
      <c r="AG1029" s="6"/>
      <c r="AH1029" s="7"/>
      <c r="AI1029" s="7"/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  <c r="AU1029" s="6"/>
      <c r="AV1029" s="6"/>
      <c r="AW1029" s="6"/>
      <c r="AX1029" s="6"/>
      <c r="AY1029" s="6"/>
      <c r="AZ1029" s="6"/>
      <c r="BA1029" s="6"/>
      <c r="BB1029" s="6"/>
    </row>
    <row r="1030" spans="18:54" s="3" customFormat="1" x14ac:dyDescent="0.25">
      <c r="R1030" s="5"/>
      <c r="Y1030" s="6"/>
      <c r="Z1030" s="6"/>
      <c r="AA1030" s="6"/>
      <c r="AB1030" s="6"/>
      <c r="AC1030" s="6"/>
      <c r="AD1030" s="6"/>
      <c r="AE1030" s="6"/>
      <c r="AF1030" s="6"/>
      <c r="AG1030" s="6"/>
      <c r="AH1030" s="7"/>
      <c r="AI1030" s="7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  <c r="BB1030" s="6"/>
    </row>
    <row r="1031" spans="18:54" s="3" customFormat="1" x14ac:dyDescent="0.25">
      <c r="R1031" s="5"/>
      <c r="Y1031" s="6"/>
      <c r="Z1031" s="6"/>
      <c r="AA1031" s="6"/>
      <c r="AB1031" s="6"/>
      <c r="AC1031" s="6"/>
      <c r="AD1031" s="6"/>
      <c r="AE1031" s="6"/>
      <c r="AF1031" s="6"/>
      <c r="AG1031" s="6"/>
      <c r="AH1031" s="7"/>
      <c r="AI1031" s="7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  <c r="AZ1031" s="6"/>
      <c r="BA1031" s="6"/>
      <c r="BB1031" s="6"/>
    </row>
    <row r="1032" spans="18:54" s="3" customFormat="1" x14ac:dyDescent="0.25">
      <c r="R1032" s="5"/>
      <c r="Y1032" s="6"/>
      <c r="Z1032" s="6"/>
      <c r="AA1032" s="6"/>
      <c r="AB1032" s="6"/>
      <c r="AC1032" s="6"/>
      <c r="AD1032" s="6"/>
      <c r="AE1032" s="6"/>
      <c r="AF1032" s="6"/>
      <c r="AG1032" s="6"/>
      <c r="AH1032" s="7"/>
      <c r="AI1032" s="7"/>
      <c r="AJ1032" s="6"/>
      <c r="AK1032" s="6"/>
      <c r="AL1032" s="6"/>
      <c r="AM1032" s="6"/>
      <c r="AN1032" s="6"/>
      <c r="AO1032" s="6"/>
      <c r="AP1032" s="6"/>
      <c r="AQ1032" s="6"/>
      <c r="AR1032" s="6"/>
      <c r="AS1032" s="6"/>
      <c r="AT1032" s="6"/>
      <c r="AU1032" s="6"/>
      <c r="AV1032" s="6"/>
      <c r="AW1032" s="6"/>
      <c r="AX1032" s="6"/>
      <c r="AY1032" s="6"/>
      <c r="AZ1032" s="6"/>
      <c r="BA1032" s="6"/>
      <c r="BB1032" s="6"/>
    </row>
    <row r="1033" spans="18:54" s="3" customFormat="1" x14ac:dyDescent="0.25">
      <c r="R1033" s="5"/>
      <c r="Y1033" s="6"/>
      <c r="Z1033" s="6"/>
      <c r="AA1033" s="6"/>
      <c r="AB1033" s="6"/>
      <c r="AC1033" s="6"/>
      <c r="AD1033" s="6"/>
      <c r="AE1033" s="6"/>
      <c r="AF1033" s="6"/>
      <c r="AG1033" s="6"/>
      <c r="AH1033" s="7"/>
      <c r="AI1033" s="7"/>
      <c r="AJ1033" s="6"/>
      <c r="AK1033" s="6"/>
      <c r="AL1033" s="6"/>
      <c r="AM1033" s="6"/>
      <c r="AN1033" s="6"/>
      <c r="AO1033" s="6"/>
      <c r="AP1033" s="6"/>
      <c r="AQ1033" s="6"/>
      <c r="AR1033" s="6"/>
      <c r="AS1033" s="6"/>
      <c r="AT1033" s="6"/>
      <c r="AU1033" s="6"/>
      <c r="AV1033" s="6"/>
      <c r="AW1033" s="6"/>
      <c r="AX1033" s="6"/>
      <c r="AY1033" s="6"/>
      <c r="AZ1033" s="6"/>
      <c r="BA1033" s="6"/>
      <c r="BB1033" s="6"/>
    </row>
    <row r="1034" spans="18:54" s="3" customFormat="1" x14ac:dyDescent="0.25">
      <c r="R1034" s="5"/>
      <c r="Y1034" s="6"/>
      <c r="Z1034" s="6"/>
      <c r="AA1034" s="6"/>
      <c r="AB1034" s="6"/>
      <c r="AC1034" s="6"/>
      <c r="AD1034" s="6"/>
      <c r="AE1034" s="6"/>
      <c r="AF1034" s="6"/>
      <c r="AG1034" s="6"/>
      <c r="AH1034" s="7"/>
      <c r="AI1034" s="7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</row>
    <row r="1035" spans="18:54" s="3" customFormat="1" x14ac:dyDescent="0.25">
      <c r="R1035" s="5"/>
      <c r="Y1035" s="6"/>
      <c r="Z1035" s="6"/>
      <c r="AA1035" s="6"/>
      <c r="AB1035" s="6"/>
      <c r="AC1035" s="6"/>
      <c r="AD1035" s="6"/>
      <c r="AE1035" s="6"/>
      <c r="AF1035" s="6"/>
      <c r="AG1035" s="6"/>
      <c r="AH1035" s="7"/>
      <c r="AI1035" s="7"/>
      <c r="AJ1035" s="6"/>
      <c r="AK1035" s="6"/>
      <c r="AL1035" s="6"/>
      <c r="AM1035" s="6"/>
      <c r="AN1035" s="6"/>
      <c r="AO1035" s="6"/>
      <c r="AP1035" s="6"/>
      <c r="AQ1035" s="6"/>
      <c r="AR1035" s="6"/>
      <c r="AS1035" s="6"/>
      <c r="AT1035" s="6"/>
      <c r="AU1035" s="6"/>
      <c r="AV1035" s="6"/>
      <c r="AW1035" s="6"/>
      <c r="AX1035" s="6"/>
      <c r="AY1035" s="6"/>
      <c r="AZ1035" s="6"/>
      <c r="BA1035" s="6"/>
      <c r="BB1035" s="6"/>
    </row>
    <row r="1036" spans="18:54" s="3" customFormat="1" x14ac:dyDescent="0.25">
      <c r="R1036" s="5"/>
      <c r="Y1036" s="6"/>
      <c r="Z1036" s="6"/>
      <c r="AA1036" s="6"/>
      <c r="AB1036" s="6"/>
      <c r="AC1036" s="6"/>
      <c r="AD1036" s="6"/>
      <c r="AE1036" s="6"/>
      <c r="AF1036" s="6"/>
      <c r="AG1036" s="6"/>
      <c r="AH1036" s="7"/>
      <c r="AI1036" s="7"/>
      <c r="AJ1036" s="6"/>
      <c r="AK1036" s="6"/>
      <c r="AL1036" s="6"/>
      <c r="AM1036" s="6"/>
      <c r="AN1036" s="6"/>
      <c r="AO1036" s="6"/>
      <c r="AP1036" s="6"/>
      <c r="AQ1036" s="6"/>
      <c r="AR1036" s="6"/>
      <c r="AS1036" s="6"/>
      <c r="AT1036" s="6"/>
      <c r="AU1036" s="6"/>
      <c r="AV1036" s="6"/>
      <c r="AW1036" s="6"/>
      <c r="AX1036" s="6"/>
      <c r="AY1036" s="6"/>
      <c r="AZ1036" s="6"/>
      <c r="BA1036" s="6"/>
      <c r="BB1036" s="6"/>
    </row>
    <row r="1037" spans="18:54" s="3" customFormat="1" x14ac:dyDescent="0.25">
      <c r="R1037" s="5"/>
      <c r="Y1037" s="6"/>
      <c r="Z1037" s="6"/>
      <c r="AA1037" s="6"/>
      <c r="AB1037" s="6"/>
      <c r="AC1037" s="6"/>
      <c r="AD1037" s="6"/>
      <c r="AE1037" s="6"/>
      <c r="AF1037" s="6"/>
      <c r="AG1037" s="6"/>
      <c r="AH1037" s="7"/>
      <c r="AI1037" s="7"/>
      <c r="AJ1037" s="6"/>
      <c r="AK1037" s="6"/>
      <c r="AL1037" s="6"/>
      <c r="AM1037" s="6"/>
      <c r="AN1037" s="6"/>
      <c r="AO1037" s="6"/>
      <c r="AP1037" s="6"/>
      <c r="AQ1037" s="6"/>
      <c r="AR1037" s="6"/>
      <c r="AS1037" s="6"/>
      <c r="AT1037" s="6"/>
      <c r="AU1037" s="6"/>
      <c r="AV1037" s="6"/>
      <c r="AW1037" s="6"/>
      <c r="AX1037" s="6"/>
      <c r="AY1037" s="6"/>
      <c r="AZ1037" s="6"/>
      <c r="BA1037" s="6"/>
      <c r="BB1037" s="6"/>
    </row>
    <row r="1038" spans="18:54" s="3" customFormat="1" x14ac:dyDescent="0.25">
      <c r="R1038" s="5"/>
      <c r="Y1038" s="6"/>
      <c r="Z1038" s="6"/>
      <c r="AA1038" s="6"/>
      <c r="AB1038" s="6"/>
      <c r="AC1038" s="6"/>
      <c r="AD1038" s="6"/>
      <c r="AE1038" s="6"/>
      <c r="AF1038" s="6"/>
      <c r="AG1038" s="6"/>
      <c r="AH1038" s="7"/>
      <c r="AI1038" s="7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</row>
    <row r="1039" spans="18:54" s="3" customFormat="1" x14ac:dyDescent="0.25">
      <c r="R1039" s="5"/>
      <c r="Y1039" s="6"/>
      <c r="Z1039" s="6"/>
      <c r="AA1039" s="6"/>
      <c r="AB1039" s="6"/>
      <c r="AC1039" s="6"/>
      <c r="AD1039" s="6"/>
      <c r="AE1039" s="6"/>
      <c r="AF1039" s="6"/>
      <c r="AG1039" s="6"/>
      <c r="AH1039" s="7"/>
      <c r="AI1039" s="7"/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  <c r="AU1039" s="6"/>
      <c r="AV1039" s="6"/>
      <c r="AW1039" s="6"/>
      <c r="AX1039" s="6"/>
      <c r="AY1039" s="6"/>
      <c r="AZ1039" s="6"/>
      <c r="BA1039" s="6"/>
      <c r="BB1039" s="6"/>
    </row>
    <row r="1040" spans="18:54" s="3" customFormat="1" x14ac:dyDescent="0.25">
      <c r="R1040" s="5"/>
      <c r="Y1040" s="6"/>
      <c r="Z1040" s="6"/>
      <c r="AA1040" s="6"/>
      <c r="AB1040" s="6"/>
      <c r="AC1040" s="6"/>
      <c r="AD1040" s="6"/>
      <c r="AE1040" s="6"/>
      <c r="AF1040" s="6"/>
      <c r="AG1040" s="6"/>
      <c r="AH1040" s="7"/>
      <c r="AI1040" s="7"/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  <c r="AU1040" s="6"/>
      <c r="AV1040" s="6"/>
      <c r="AW1040" s="6"/>
      <c r="AX1040" s="6"/>
      <c r="AY1040" s="6"/>
      <c r="AZ1040" s="6"/>
      <c r="BA1040" s="6"/>
      <c r="BB1040" s="6"/>
    </row>
    <row r="1041" spans="18:54" s="3" customFormat="1" x14ac:dyDescent="0.25">
      <c r="R1041" s="5"/>
      <c r="Y1041" s="6"/>
      <c r="Z1041" s="6"/>
      <c r="AA1041" s="6"/>
      <c r="AB1041" s="6"/>
      <c r="AC1041" s="6"/>
      <c r="AD1041" s="6"/>
      <c r="AE1041" s="6"/>
      <c r="AF1041" s="6"/>
      <c r="AG1041" s="6"/>
      <c r="AH1041" s="7"/>
      <c r="AI1041" s="7"/>
      <c r="AJ1041" s="6"/>
      <c r="AK1041" s="6"/>
      <c r="AL1041" s="6"/>
      <c r="AM1041" s="6"/>
      <c r="AN1041" s="6"/>
      <c r="AO1041" s="6"/>
      <c r="AP1041" s="6"/>
      <c r="AQ1041" s="6"/>
      <c r="AR1041" s="6"/>
      <c r="AS1041" s="6"/>
      <c r="AT1041" s="6"/>
      <c r="AU1041" s="6"/>
      <c r="AV1041" s="6"/>
      <c r="AW1041" s="6"/>
      <c r="AX1041" s="6"/>
      <c r="AY1041" s="6"/>
      <c r="AZ1041" s="6"/>
      <c r="BA1041" s="6"/>
      <c r="BB1041" s="6"/>
    </row>
    <row r="1042" spans="18:54" s="3" customFormat="1" x14ac:dyDescent="0.25">
      <c r="R1042" s="5"/>
      <c r="Y1042" s="6"/>
      <c r="Z1042" s="6"/>
      <c r="AA1042" s="6"/>
      <c r="AB1042" s="6"/>
      <c r="AC1042" s="6"/>
      <c r="AD1042" s="6"/>
      <c r="AE1042" s="6"/>
      <c r="AF1042" s="6"/>
      <c r="AG1042" s="6"/>
      <c r="AH1042" s="7"/>
      <c r="AI1042" s="7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  <c r="BB1042" s="6"/>
    </row>
    <row r="1043" spans="18:54" s="3" customFormat="1" x14ac:dyDescent="0.25">
      <c r="R1043" s="5"/>
      <c r="Y1043" s="6"/>
      <c r="Z1043" s="6"/>
      <c r="AA1043" s="6"/>
      <c r="AB1043" s="6"/>
      <c r="AC1043" s="6"/>
      <c r="AD1043" s="6"/>
      <c r="AE1043" s="6"/>
      <c r="AF1043" s="6"/>
      <c r="AG1043" s="6"/>
      <c r="AH1043" s="7"/>
      <c r="AI1043" s="7"/>
      <c r="AJ1043" s="6"/>
      <c r="AK1043" s="6"/>
      <c r="AL1043" s="6"/>
      <c r="AM1043" s="6"/>
      <c r="AN1043" s="6"/>
      <c r="AO1043" s="6"/>
      <c r="AP1043" s="6"/>
      <c r="AQ1043" s="6"/>
      <c r="AR1043" s="6"/>
      <c r="AS1043" s="6"/>
      <c r="AT1043" s="6"/>
      <c r="AU1043" s="6"/>
      <c r="AV1043" s="6"/>
      <c r="AW1043" s="6"/>
      <c r="AX1043" s="6"/>
      <c r="AY1043" s="6"/>
      <c r="AZ1043" s="6"/>
      <c r="BA1043" s="6"/>
      <c r="BB1043" s="6"/>
    </row>
    <row r="1044" spans="18:54" s="3" customFormat="1" x14ac:dyDescent="0.25">
      <c r="R1044" s="5"/>
      <c r="Y1044" s="6"/>
      <c r="Z1044" s="6"/>
      <c r="AA1044" s="6"/>
      <c r="AB1044" s="6"/>
      <c r="AC1044" s="6"/>
      <c r="AD1044" s="6"/>
      <c r="AE1044" s="6"/>
      <c r="AF1044" s="6"/>
      <c r="AG1044" s="6"/>
      <c r="AH1044" s="7"/>
      <c r="AI1044" s="7"/>
      <c r="AJ1044" s="6"/>
      <c r="AK1044" s="6"/>
      <c r="AL1044" s="6"/>
      <c r="AM1044" s="6"/>
      <c r="AN1044" s="6"/>
      <c r="AO1044" s="6"/>
      <c r="AP1044" s="6"/>
      <c r="AQ1044" s="6"/>
      <c r="AR1044" s="6"/>
      <c r="AS1044" s="6"/>
      <c r="AT1044" s="6"/>
      <c r="AU1044" s="6"/>
      <c r="AV1044" s="6"/>
      <c r="AW1044" s="6"/>
      <c r="AX1044" s="6"/>
      <c r="AY1044" s="6"/>
      <c r="AZ1044" s="6"/>
      <c r="BA1044" s="6"/>
      <c r="BB1044" s="6"/>
    </row>
    <row r="1045" spans="18:54" s="3" customFormat="1" x14ac:dyDescent="0.25">
      <c r="R1045" s="5"/>
      <c r="Y1045" s="6"/>
      <c r="Z1045" s="6"/>
      <c r="AA1045" s="6"/>
      <c r="AB1045" s="6"/>
      <c r="AC1045" s="6"/>
      <c r="AD1045" s="6"/>
      <c r="AE1045" s="6"/>
      <c r="AF1045" s="6"/>
      <c r="AG1045" s="6"/>
      <c r="AH1045" s="7"/>
      <c r="AI1045" s="7"/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  <c r="AU1045" s="6"/>
      <c r="AV1045" s="6"/>
      <c r="AW1045" s="6"/>
      <c r="AX1045" s="6"/>
      <c r="AY1045" s="6"/>
      <c r="AZ1045" s="6"/>
      <c r="BA1045" s="6"/>
      <c r="BB1045" s="6"/>
    </row>
    <row r="1046" spans="18:54" s="3" customFormat="1" x14ac:dyDescent="0.25">
      <c r="R1046" s="5"/>
      <c r="Y1046" s="6"/>
      <c r="Z1046" s="6"/>
      <c r="AA1046" s="6"/>
      <c r="AB1046" s="6"/>
      <c r="AC1046" s="6"/>
      <c r="AD1046" s="6"/>
      <c r="AE1046" s="6"/>
      <c r="AF1046" s="6"/>
      <c r="AG1046" s="6"/>
      <c r="AH1046" s="7"/>
      <c r="AI1046" s="7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</row>
    <row r="1047" spans="18:54" s="3" customFormat="1" x14ac:dyDescent="0.25">
      <c r="R1047" s="5"/>
      <c r="Y1047" s="6"/>
      <c r="Z1047" s="6"/>
      <c r="AA1047" s="6"/>
      <c r="AB1047" s="6"/>
      <c r="AC1047" s="6"/>
      <c r="AD1047" s="6"/>
      <c r="AE1047" s="6"/>
      <c r="AF1047" s="6"/>
      <c r="AG1047" s="6"/>
      <c r="AH1047" s="7"/>
      <c r="AI1047" s="7"/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  <c r="AX1047" s="6"/>
      <c r="AY1047" s="6"/>
      <c r="AZ1047" s="6"/>
      <c r="BA1047" s="6"/>
      <c r="BB1047" s="6"/>
    </row>
    <row r="1048" spans="18:54" s="3" customFormat="1" x14ac:dyDescent="0.25">
      <c r="R1048" s="5"/>
      <c r="Y1048" s="6"/>
      <c r="Z1048" s="6"/>
      <c r="AA1048" s="6"/>
      <c r="AB1048" s="6"/>
      <c r="AC1048" s="6"/>
      <c r="AD1048" s="6"/>
      <c r="AE1048" s="6"/>
      <c r="AF1048" s="6"/>
      <c r="AG1048" s="6"/>
      <c r="AH1048" s="7"/>
      <c r="AI1048" s="7"/>
      <c r="AJ1048" s="6"/>
      <c r="AK1048" s="6"/>
      <c r="AL1048" s="6"/>
      <c r="AM1048" s="6"/>
      <c r="AN1048" s="6"/>
      <c r="AO1048" s="6"/>
      <c r="AP1048" s="6"/>
      <c r="AQ1048" s="6"/>
      <c r="AR1048" s="6"/>
      <c r="AS1048" s="6"/>
      <c r="AT1048" s="6"/>
      <c r="AU1048" s="6"/>
      <c r="AV1048" s="6"/>
      <c r="AW1048" s="6"/>
      <c r="AX1048" s="6"/>
      <c r="AY1048" s="6"/>
      <c r="AZ1048" s="6"/>
      <c r="BA1048" s="6"/>
      <c r="BB1048" s="6"/>
    </row>
    <row r="1049" spans="18:54" s="3" customFormat="1" x14ac:dyDescent="0.25">
      <c r="R1049" s="5"/>
      <c r="Y1049" s="6"/>
      <c r="Z1049" s="6"/>
      <c r="AA1049" s="6"/>
      <c r="AB1049" s="6"/>
      <c r="AC1049" s="6"/>
      <c r="AD1049" s="6"/>
      <c r="AE1049" s="6"/>
      <c r="AF1049" s="6"/>
      <c r="AG1049" s="6"/>
      <c r="AH1049" s="7"/>
      <c r="AI1049" s="7"/>
      <c r="AJ1049" s="6"/>
      <c r="AK1049" s="6"/>
      <c r="AL1049" s="6"/>
      <c r="AM1049" s="6"/>
      <c r="AN1049" s="6"/>
      <c r="AO1049" s="6"/>
      <c r="AP1049" s="6"/>
      <c r="AQ1049" s="6"/>
      <c r="AR1049" s="6"/>
      <c r="AS1049" s="6"/>
      <c r="AT1049" s="6"/>
      <c r="AU1049" s="6"/>
      <c r="AV1049" s="6"/>
      <c r="AW1049" s="6"/>
      <c r="AX1049" s="6"/>
      <c r="AY1049" s="6"/>
      <c r="AZ1049" s="6"/>
      <c r="BA1049" s="6"/>
      <c r="BB1049" s="6"/>
    </row>
    <row r="1050" spans="18:54" s="3" customFormat="1" x14ac:dyDescent="0.25">
      <c r="R1050" s="5"/>
      <c r="Y1050" s="6"/>
      <c r="Z1050" s="6"/>
      <c r="AA1050" s="6"/>
      <c r="AB1050" s="6"/>
      <c r="AC1050" s="6"/>
      <c r="AD1050" s="6"/>
      <c r="AE1050" s="6"/>
      <c r="AF1050" s="6"/>
      <c r="AG1050" s="6"/>
      <c r="AH1050" s="7"/>
      <c r="AI1050" s="7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</row>
    <row r="1051" spans="18:54" s="3" customFormat="1" x14ac:dyDescent="0.25">
      <c r="R1051" s="5"/>
      <c r="Y1051" s="6"/>
      <c r="Z1051" s="6"/>
      <c r="AA1051" s="6"/>
      <c r="AB1051" s="6"/>
      <c r="AC1051" s="6"/>
      <c r="AD1051" s="6"/>
      <c r="AE1051" s="6"/>
      <c r="AF1051" s="6"/>
      <c r="AG1051" s="6"/>
      <c r="AH1051" s="7"/>
      <c r="AI1051" s="7"/>
      <c r="AJ1051" s="6"/>
      <c r="AK1051" s="6"/>
      <c r="AL1051" s="6"/>
      <c r="AM1051" s="6"/>
      <c r="AN1051" s="6"/>
      <c r="AO1051" s="6"/>
      <c r="AP1051" s="6"/>
      <c r="AQ1051" s="6"/>
      <c r="AR1051" s="6"/>
      <c r="AS1051" s="6"/>
      <c r="AT1051" s="6"/>
      <c r="AU1051" s="6"/>
      <c r="AV1051" s="6"/>
      <c r="AW1051" s="6"/>
      <c r="AX1051" s="6"/>
      <c r="AY1051" s="6"/>
      <c r="AZ1051" s="6"/>
      <c r="BA1051" s="6"/>
      <c r="BB1051" s="6"/>
    </row>
    <row r="1052" spans="18:54" s="3" customFormat="1" x14ac:dyDescent="0.25">
      <c r="R1052" s="5"/>
      <c r="Y1052" s="6"/>
      <c r="Z1052" s="6"/>
      <c r="AA1052" s="6"/>
      <c r="AB1052" s="6"/>
      <c r="AC1052" s="6"/>
      <c r="AD1052" s="6"/>
      <c r="AE1052" s="6"/>
      <c r="AF1052" s="6"/>
      <c r="AG1052" s="6"/>
      <c r="AH1052" s="7"/>
      <c r="AI1052" s="7"/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  <c r="AU1052" s="6"/>
      <c r="AV1052" s="6"/>
      <c r="AW1052" s="6"/>
      <c r="AX1052" s="6"/>
      <c r="AY1052" s="6"/>
      <c r="AZ1052" s="6"/>
      <c r="BA1052" s="6"/>
      <c r="BB1052" s="6"/>
    </row>
    <row r="1053" spans="18:54" s="3" customFormat="1" x14ac:dyDescent="0.25">
      <c r="R1053" s="5"/>
      <c r="Y1053" s="6"/>
      <c r="Z1053" s="6"/>
      <c r="AA1053" s="6"/>
      <c r="AB1053" s="6"/>
      <c r="AC1053" s="6"/>
      <c r="AD1053" s="6"/>
      <c r="AE1053" s="6"/>
      <c r="AF1053" s="6"/>
      <c r="AG1053" s="6"/>
      <c r="AH1053" s="7"/>
      <c r="AI1053" s="7"/>
      <c r="AJ1053" s="6"/>
      <c r="AK1053" s="6"/>
      <c r="AL1053" s="6"/>
      <c r="AM1053" s="6"/>
      <c r="AN1053" s="6"/>
      <c r="AO1053" s="6"/>
      <c r="AP1053" s="6"/>
      <c r="AQ1053" s="6"/>
      <c r="AR1053" s="6"/>
      <c r="AS1053" s="6"/>
      <c r="AT1053" s="6"/>
      <c r="AU1053" s="6"/>
      <c r="AV1053" s="6"/>
      <c r="AW1053" s="6"/>
      <c r="AX1053" s="6"/>
      <c r="AY1053" s="6"/>
      <c r="AZ1053" s="6"/>
      <c r="BA1053" s="6"/>
      <c r="BB1053" s="6"/>
    </row>
    <row r="1054" spans="18:54" s="3" customFormat="1" x14ac:dyDescent="0.25">
      <c r="R1054" s="5"/>
      <c r="Y1054" s="6"/>
      <c r="Z1054" s="6"/>
      <c r="AA1054" s="6"/>
      <c r="AB1054" s="6"/>
      <c r="AC1054" s="6"/>
      <c r="AD1054" s="6"/>
      <c r="AE1054" s="6"/>
      <c r="AF1054" s="6"/>
      <c r="AG1054" s="6"/>
      <c r="AH1054" s="7"/>
      <c r="AI1054" s="7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</row>
    <row r="1055" spans="18:54" s="3" customFormat="1" x14ac:dyDescent="0.25">
      <c r="R1055" s="5"/>
      <c r="Y1055" s="6"/>
      <c r="Z1055" s="6"/>
      <c r="AA1055" s="6"/>
      <c r="AB1055" s="6"/>
      <c r="AC1055" s="6"/>
      <c r="AD1055" s="6"/>
      <c r="AE1055" s="6"/>
      <c r="AF1055" s="6"/>
      <c r="AG1055" s="6"/>
      <c r="AH1055" s="7"/>
      <c r="AI1055" s="7"/>
      <c r="AJ1055" s="6"/>
      <c r="AK1055" s="6"/>
      <c r="AL1055" s="6"/>
      <c r="AM1055" s="6"/>
      <c r="AN1055" s="6"/>
      <c r="AO1055" s="6"/>
      <c r="AP1055" s="6"/>
      <c r="AQ1055" s="6"/>
      <c r="AR1055" s="6"/>
      <c r="AS1055" s="6"/>
      <c r="AT1055" s="6"/>
      <c r="AU1055" s="6"/>
      <c r="AV1055" s="6"/>
      <c r="AW1055" s="6"/>
      <c r="AX1055" s="6"/>
      <c r="AY1055" s="6"/>
      <c r="AZ1055" s="6"/>
      <c r="BA1055" s="6"/>
      <c r="BB1055" s="6"/>
    </row>
    <row r="1056" spans="18:54" s="3" customFormat="1" x14ac:dyDescent="0.25">
      <c r="R1056" s="5"/>
      <c r="Y1056" s="6"/>
      <c r="Z1056" s="6"/>
      <c r="AA1056" s="6"/>
      <c r="AB1056" s="6"/>
      <c r="AC1056" s="6"/>
      <c r="AD1056" s="6"/>
      <c r="AE1056" s="6"/>
      <c r="AF1056" s="6"/>
      <c r="AG1056" s="6"/>
      <c r="AH1056" s="7"/>
      <c r="AI1056" s="7"/>
      <c r="AJ1056" s="6"/>
      <c r="AK1056" s="6"/>
      <c r="AL1056" s="6"/>
      <c r="AM1056" s="6"/>
      <c r="AN1056" s="6"/>
      <c r="AO1056" s="6"/>
      <c r="AP1056" s="6"/>
      <c r="AQ1056" s="6"/>
      <c r="AR1056" s="6"/>
      <c r="AS1056" s="6"/>
      <c r="AT1056" s="6"/>
      <c r="AU1056" s="6"/>
      <c r="AV1056" s="6"/>
      <c r="AW1056" s="6"/>
      <c r="AX1056" s="6"/>
      <c r="AY1056" s="6"/>
      <c r="AZ1056" s="6"/>
      <c r="BA1056" s="6"/>
      <c r="BB1056" s="6"/>
    </row>
    <row r="1057" spans="18:54" s="3" customFormat="1" x14ac:dyDescent="0.25">
      <c r="R1057" s="5"/>
      <c r="Y1057" s="6"/>
      <c r="Z1057" s="6"/>
      <c r="AA1057" s="6"/>
      <c r="AB1057" s="6"/>
      <c r="AC1057" s="6"/>
      <c r="AD1057" s="6"/>
      <c r="AE1057" s="6"/>
      <c r="AF1057" s="6"/>
      <c r="AG1057" s="6"/>
      <c r="AH1057" s="7"/>
      <c r="AI1057" s="7"/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  <c r="AX1057" s="6"/>
      <c r="AY1057" s="6"/>
      <c r="AZ1057" s="6"/>
      <c r="BA1057" s="6"/>
      <c r="BB1057" s="6"/>
    </row>
    <row r="1058" spans="18:54" s="3" customFormat="1" x14ac:dyDescent="0.25">
      <c r="R1058" s="5"/>
      <c r="Y1058" s="6"/>
      <c r="Z1058" s="6"/>
      <c r="AA1058" s="6"/>
      <c r="AB1058" s="6"/>
      <c r="AC1058" s="6"/>
      <c r="AD1058" s="6"/>
      <c r="AE1058" s="6"/>
      <c r="AF1058" s="6"/>
      <c r="AG1058" s="6"/>
      <c r="AH1058" s="7"/>
      <c r="AI1058" s="7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  <c r="BB1058" s="6"/>
    </row>
    <row r="1059" spans="18:54" s="3" customFormat="1" x14ac:dyDescent="0.25">
      <c r="R1059" s="5"/>
      <c r="Y1059" s="6"/>
      <c r="Z1059" s="6"/>
      <c r="AA1059" s="6"/>
      <c r="AB1059" s="6"/>
      <c r="AC1059" s="6"/>
      <c r="AD1059" s="6"/>
      <c r="AE1059" s="6"/>
      <c r="AF1059" s="6"/>
      <c r="AG1059" s="6"/>
      <c r="AH1059" s="7"/>
      <c r="AI1059" s="7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  <c r="AY1059" s="6"/>
      <c r="AZ1059" s="6"/>
      <c r="BA1059" s="6"/>
      <c r="BB1059" s="6"/>
    </row>
    <row r="1060" spans="18:54" s="3" customFormat="1" x14ac:dyDescent="0.25">
      <c r="R1060" s="5"/>
      <c r="Y1060" s="6"/>
      <c r="Z1060" s="6"/>
      <c r="AA1060" s="6"/>
      <c r="AB1060" s="6"/>
      <c r="AC1060" s="6"/>
      <c r="AD1060" s="6"/>
      <c r="AE1060" s="6"/>
      <c r="AF1060" s="6"/>
      <c r="AG1060" s="6"/>
      <c r="AH1060" s="7"/>
      <c r="AI1060" s="7"/>
      <c r="AJ1060" s="6"/>
      <c r="AK1060" s="6"/>
      <c r="AL1060" s="6"/>
      <c r="AM1060" s="6"/>
      <c r="AN1060" s="6"/>
      <c r="AO1060" s="6"/>
      <c r="AP1060" s="6"/>
      <c r="AQ1060" s="6"/>
      <c r="AR1060" s="6"/>
      <c r="AS1060" s="6"/>
      <c r="AT1060" s="6"/>
      <c r="AU1060" s="6"/>
      <c r="AV1060" s="6"/>
      <c r="AW1060" s="6"/>
      <c r="AX1060" s="6"/>
      <c r="AY1060" s="6"/>
      <c r="AZ1060" s="6"/>
      <c r="BA1060" s="6"/>
      <c r="BB1060" s="6"/>
    </row>
    <row r="1061" spans="18:54" s="3" customFormat="1" x14ac:dyDescent="0.25">
      <c r="R1061" s="5"/>
      <c r="Y1061" s="6"/>
      <c r="Z1061" s="6"/>
      <c r="AA1061" s="6"/>
      <c r="AB1061" s="6"/>
      <c r="AC1061" s="6"/>
      <c r="AD1061" s="6"/>
      <c r="AE1061" s="6"/>
      <c r="AF1061" s="6"/>
      <c r="AG1061" s="6"/>
      <c r="AH1061" s="7"/>
      <c r="AI1061" s="7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  <c r="AZ1061" s="6"/>
      <c r="BA1061" s="6"/>
      <c r="BB1061" s="6"/>
    </row>
    <row r="1062" spans="18:54" s="3" customFormat="1" x14ac:dyDescent="0.25">
      <c r="R1062" s="5"/>
      <c r="Y1062" s="6"/>
      <c r="Z1062" s="6"/>
      <c r="AA1062" s="6"/>
      <c r="AB1062" s="6"/>
      <c r="AC1062" s="6"/>
      <c r="AD1062" s="6"/>
      <c r="AE1062" s="6"/>
      <c r="AF1062" s="6"/>
      <c r="AG1062" s="6"/>
      <c r="AH1062" s="7"/>
      <c r="AI1062" s="7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</row>
    <row r="1063" spans="18:54" s="3" customFormat="1" x14ac:dyDescent="0.25">
      <c r="R1063" s="5"/>
      <c r="Y1063" s="6"/>
      <c r="Z1063" s="6"/>
      <c r="AA1063" s="6"/>
      <c r="AB1063" s="6"/>
      <c r="AC1063" s="6"/>
      <c r="AD1063" s="6"/>
      <c r="AE1063" s="6"/>
      <c r="AF1063" s="6"/>
      <c r="AG1063" s="6"/>
      <c r="AH1063" s="7"/>
      <c r="AI1063" s="7"/>
      <c r="AJ1063" s="6"/>
      <c r="AK1063" s="6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  <c r="AX1063" s="6"/>
      <c r="AY1063" s="6"/>
      <c r="AZ1063" s="6"/>
      <c r="BA1063" s="6"/>
      <c r="BB1063" s="6"/>
    </row>
    <row r="1064" spans="18:54" s="3" customFormat="1" x14ac:dyDescent="0.25">
      <c r="R1064" s="5"/>
      <c r="Y1064" s="6"/>
      <c r="Z1064" s="6"/>
      <c r="AA1064" s="6"/>
      <c r="AB1064" s="6"/>
      <c r="AC1064" s="6"/>
      <c r="AD1064" s="6"/>
      <c r="AE1064" s="6"/>
      <c r="AF1064" s="6"/>
      <c r="AG1064" s="6"/>
      <c r="AH1064" s="7"/>
      <c r="AI1064" s="7"/>
      <c r="AJ1064" s="6"/>
      <c r="AK1064" s="6"/>
      <c r="AL1064" s="6"/>
      <c r="AM1064" s="6"/>
      <c r="AN1064" s="6"/>
      <c r="AO1064" s="6"/>
      <c r="AP1064" s="6"/>
      <c r="AQ1064" s="6"/>
      <c r="AR1064" s="6"/>
      <c r="AS1064" s="6"/>
      <c r="AT1064" s="6"/>
      <c r="AU1064" s="6"/>
      <c r="AV1064" s="6"/>
      <c r="AW1064" s="6"/>
      <c r="AX1064" s="6"/>
      <c r="AY1064" s="6"/>
      <c r="AZ1064" s="6"/>
      <c r="BA1064" s="6"/>
      <c r="BB1064" s="6"/>
    </row>
    <row r="1065" spans="18:54" s="3" customFormat="1" x14ac:dyDescent="0.25">
      <c r="R1065" s="5"/>
      <c r="Y1065" s="6"/>
      <c r="Z1065" s="6"/>
      <c r="AA1065" s="6"/>
      <c r="AB1065" s="6"/>
      <c r="AC1065" s="6"/>
      <c r="AD1065" s="6"/>
      <c r="AE1065" s="6"/>
      <c r="AF1065" s="6"/>
      <c r="AG1065" s="6"/>
      <c r="AH1065" s="7"/>
      <c r="AI1065" s="7"/>
      <c r="AJ1065" s="6"/>
      <c r="AK1065" s="6"/>
      <c r="AL1065" s="6"/>
      <c r="AM1065" s="6"/>
      <c r="AN1065" s="6"/>
      <c r="AO1065" s="6"/>
      <c r="AP1065" s="6"/>
      <c r="AQ1065" s="6"/>
      <c r="AR1065" s="6"/>
      <c r="AS1065" s="6"/>
      <c r="AT1065" s="6"/>
      <c r="AU1065" s="6"/>
      <c r="AV1065" s="6"/>
      <c r="AW1065" s="6"/>
      <c r="AX1065" s="6"/>
      <c r="AY1065" s="6"/>
      <c r="AZ1065" s="6"/>
      <c r="BA1065" s="6"/>
      <c r="BB1065" s="6"/>
    </row>
    <row r="1066" spans="18:54" s="3" customFormat="1" x14ac:dyDescent="0.25">
      <c r="R1066" s="5"/>
      <c r="Y1066" s="6"/>
      <c r="Z1066" s="6"/>
      <c r="AA1066" s="6"/>
      <c r="AB1066" s="6"/>
      <c r="AC1066" s="6"/>
      <c r="AD1066" s="6"/>
      <c r="AE1066" s="6"/>
      <c r="AF1066" s="6"/>
      <c r="AG1066" s="6"/>
      <c r="AH1066" s="7"/>
      <c r="AI1066" s="7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</row>
    <row r="1067" spans="18:54" s="3" customFormat="1" x14ac:dyDescent="0.25">
      <c r="R1067" s="5"/>
      <c r="Y1067" s="6"/>
      <c r="Z1067" s="6"/>
      <c r="AA1067" s="6"/>
      <c r="AB1067" s="6"/>
      <c r="AC1067" s="6"/>
      <c r="AD1067" s="6"/>
      <c r="AE1067" s="6"/>
      <c r="AF1067" s="6"/>
      <c r="AG1067" s="6"/>
      <c r="AH1067" s="7"/>
      <c r="AI1067" s="7"/>
      <c r="AJ1067" s="6"/>
      <c r="AK1067" s="6"/>
      <c r="AL1067" s="6"/>
      <c r="AM1067" s="6"/>
      <c r="AN1067" s="6"/>
      <c r="AO1067" s="6"/>
      <c r="AP1067" s="6"/>
      <c r="AQ1067" s="6"/>
      <c r="AR1067" s="6"/>
      <c r="AS1067" s="6"/>
      <c r="AT1067" s="6"/>
      <c r="AU1067" s="6"/>
      <c r="AV1067" s="6"/>
      <c r="AW1067" s="6"/>
      <c r="AX1067" s="6"/>
      <c r="AY1067" s="6"/>
      <c r="AZ1067" s="6"/>
      <c r="BA1067" s="6"/>
      <c r="BB1067" s="6"/>
    </row>
    <row r="1068" spans="18:54" s="3" customFormat="1" x14ac:dyDescent="0.25">
      <c r="R1068" s="5"/>
      <c r="Y1068" s="6"/>
      <c r="Z1068" s="6"/>
      <c r="AA1068" s="6"/>
      <c r="AB1068" s="6"/>
      <c r="AC1068" s="6"/>
      <c r="AD1068" s="6"/>
      <c r="AE1068" s="6"/>
      <c r="AF1068" s="6"/>
      <c r="AG1068" s="6"/>
      <c r="AH1068" s="7"/>
      <c r="AI1068" s="7"/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AX1068" s="6"/>
      <c r="AY1068" s="6"/>
      <c r="AZ1068" s="6"/>
      <c r="BA1068" s="6"/>
      <c r="BB1068" s="6"/>
    </row>
    <row r="1069" spans="18:54" s="3" customFormat="1" x14ac:dyDescent="0.25">
      <c r="R1069" s="5"/>
      <c r="Y1069" s="6"/>
      <c r="Z1069" s="6"/>
      <c r="AA1069" s="6"/>
      <c r="AB1069" s="6"/>
      <c r="AC1069" s="6"/>
      <c r="AD1069" s="6"/>
      <c r="AE1069" s="6"/>
      <c r="AF1069" s="6"/>
      <c r="AG1069" s="6"/>
      <c r="AH1069" s="7"/>
      <c r="AI1069" s="7"/>
      <c r="AJ1069" s="6"/>
      <c r="AK1069" s="6"/>
      <c r="AL1069" s="6"/>
      <c r="AM1069" s="6"/>
      <c r="AN1069" s="6"/>
      <c r="AO1069" s="6"/>
      <c r="AP1069" s="6"/>
      <c r="AQ1069" s="6"/>
      <c r="AR1069" s="6"/>
      <c r="AS1069" s="6"/>
      <c r="AT1069" s="6"/>
      <c r="AU1069" s="6"/>
      <c r="AV1069" s="6"/>
      <c r="AW1069" s="6"/>
      <c r="AX1069" s="6"/>
      <c r="AY1069" s="6"/>
      <c r="AZ1069" s="6"/>
      <c r="BA1069" s="6"/>
      <c r="BB1069" s="6"/>
    </row>
    <row r="1070" spans="18:54" s="3" customFormat="1" x14ac:dyDescent="0.25">
      <c r="R1070" s="5"/>
      <c r="Y1070" s="6"/>
      <c r="Z1070" s="6"/>
      <c r="AA1070" s="6"/>
      <c r="AB1070" s="6"/>
      <c r="AC1070" s="6"/>
      <c r="AD1070" s="6"/>
      <c r="AE1070" s="6"/>
      <c r="AF1070" s="6"/>
      <c r="AG1070" s="6"/>
      <c r="AH1070" s="7"/>
      <c r="AI1070" s="7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</row>
    <row r="1071" spans="18:54" s="3" customFormat="1" x14ac:dyDescent="0.25">
      <c r="R1071" s="5"/>
      <c r="Y1071" s="6"/>
      <c r="Z1071" s="6"/>
      <c r="AA1071" s="6"/>
      <c r="AB1071" s="6"/>
      <c r="AC1071" s="6"/>
      <c r="AD1071" s="6"/>
      <c r="AE1071" s="6"/>
      <c r="AF1071" s="6"/>
      <c r="AG1071" s="6"/>
      <c r="AH1071" s="7"/>
      <c r="AI1071" s="7"/>
      <c r="AJ1071" s="6"/>
      <c r="AK1071" s="6"/>
      <c r="AL1071" s="6"/>
      <c r="AM1071" s="6"/>
      <c r="AN1071" s="6"/>
      <c r="AO1071" s="6"/>
      <c r="AP1071" s="6"/>
      <c r="AQ1071" s="6"/>
      <c r="AR1071" s="6"/>
      <c r="AS1071" s="6"/>
      <c r="AT1071" s="6"/>
      <c r="AU1071" s="6"/>
      <c r="AV1071" s="6"/>
      <c r="AW1071" s="6"/>
      <c r="AX1071" s="6"/>
      <c r="AY1071" s="6"/>
      <c r="AZ1071" s="6"/>
      <c r="BA1071" s="6"/>
      <c r="BB1071" s="6"/>
    </row>
    <row r="1072" spans="18:54" s="3" customFormat="1" x14ac:dyDescent="0.25">
      <c r="R1072" s="5"/>
      <c r="Y1072" s="6"/>
      <c r="Z1072" s="6"/>
      <c r="AA1072" s="6"/>
      <c r="AB1072" s="6"/>
      <c r="AC1072" s="6"/>
      <c r="AD1072" s="6"/>
      <c r="AE1072" s="6"/>
      <c r="AF1072" s="6"/>
      <c r="AG1072" s="6"/>
      <c r="AH1072" s="7"/>
      <c r="AI1072" s="7"/>
      <c r="AJ1072" s="6"/>
      <c r="AK1072" s="6"/>
      <c r="AL1072" s="6"/>
      <c r="AM1072" s="6"/>
      <c r="AN1072" s="6"/>
      <c r="AO1072" s="6"/>
      <c r="AP1072" s="6"/>
      <c r="AQ1072" s="6"/>
      <c r="AR1072" s="6"/>
      <c r="AS1072" s="6"/>
      <c r="AT1072" s="6"/>
      <c r="AU1072" s="6"/>
      <c r="AV1072" s="6"/>
      <c r="AW1072" s="6"/>
      <c r="AX1072" s="6"/>
      <c r="AY1072" s="6"/>
      <c r="AZ1072" s="6"/>
      <c r="BA1072" s="6"/>
      <c r="BB1072" s="6"/>
    </row>
    <row r="1073" spans="18:54" s="3" customFormat="1" x14ac:dyDescent="0.25">
      <c r="R1073" s="5"/>
      <c r="Y1073" s="6"/>
      <c r="Z1073" s="6"/>
      <c r="AA1073" s="6"/>
      <c r="AB1073" s="6"/>
      <c r="AC1073" s="6"/>
      <c r="AD1073" s="6"/>
      <c r="AE1073" s="6"/>
      <c r="AF1073" s="6"/>
      <c r="AG1073" s="6"/>
      <c r="AH1073" s="7"/>
      <c r="AI1073" s="7"/>
      <c r="AJ1073" s="6"/>
      <c r="AK1073" s="6"/>
      <c r="AL1073" s="6"/>
      <c r="AM1073" s="6"/>
      <c r="AN1073" s="6"/>
      <c r="AO1073" s="6"/>
      <c r="AP1073" s="6"/>
      <c r="AQ1073" s="6"/>
      <c r="AR1073" s="6"/>
      <c r="AS1073" s="6"/>
      <c r="AT1073" s="6"/>
      <c r="AU1073" s="6"/>
      <c r="AV1073" s="6"/>
      <c r="AW1073" s="6"/>
      <c r="AX1073" s="6"/>
      <c r="AY1073" s="6"/>
      <c r="AZ1073" s="6"/>
      <c r="BA1073" s="6"/>
      <c r="BB1073" s="6"/>
    </row>
    <row r="1074" spans="18:54" s="3" customFormat="1" x14ac:dyDescent="0.25">
      <c r="R1074" s="5"/>
      <c r="Y1074" s="6"/>
      <c r="Z1074" s="6"/>
      <c r="AA1074" s="6"/>
      <c r="AB1074" s="6"/>
      <c r="AC1074" s="6"/>
      <c r="AD1074" s="6"/>
      <c r="AE1074" s="6"/>
      <c r="AF1074" s="6"/>
      <c r="AG1074" s="6"/>
      <c r="AH1074" s="7"/>
      <c r="AI1074" s="7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</row>
    <row r="1075" spans="18:54" s="3" customFormat="1" x14ac:dyDescent="0.25">
      <c r="R1075" s="5"/>
      <c r="Y1075" s="6"/>
      <c r="Z1075" s="6"/>
      <c r="AA1075" s="6"/>
      <c r="AB1075" s="6"/>
      <c r="AC1075" s="6"/>
      <c r="AD1075" s="6"/>
      <c r="AE1075" s="6"/>
      <c r="AF1075" s="6"/>
      <c r="AG1075" s="6"/>
      <c r="AH1075" s="7"/>
      <c r="AI1075" s="7"/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  <c r="AX1075" s="6"/>
      <c r="AY1075" s="6"/>
      <c r="AZ1075" s="6"/>
      <c r="BA1075" s="6"/>
      <c r="BB1075" s="6"/>
    </row>
    <row r="1076" spans="18:54" s="3" customFormat="1" x14ac:dyDescent="0.25">
      <c r="R1076" s="5"/>
      <c r="Y1076" s="6"/>
      <c r="Z1076" s="6"/>
      <c r="AA1076" s="6"/>
      <c r="AB1076" s="6"/>
      <c r="AC1076" s="6"/>
      <c r="AD1076" s="6"/>
      <c r="AE1076" s="6"/>
      <c r="AF1076" s="6"/>
      <c r="AG1076" s="6"/>
      <c r="AH1076" s="7"/>
      <c r="AI1076" s="7"/>
      <c r="AJ1076" s="6"/>
      <c r="AK1076" s="6"/>
      <c r="AL1076" s="6"/>
      <c r="AM1076" s="6"/>
      <c r="AN1076" s="6"/>
      <c r="AO1076" s="6"/>
      <c r="AP1076" s="6"/>
      <c r="AQ1076" s="6"/>
      <c r="AR1076" s="6"/>
      <c r="AS1076" s="6"/>
      <c r="AT1076" s="6"/>
      <c r="AU1076" s="6"/>
      <c r="AV1076" s="6"/>
      <c r="AW1076" s="6"/>
      <c r="AX1076" s="6"/>
      <c r="AY1076" s="6"/>
      <c r="AZ1076" s="6"/>
      <c r="BA1076" s="6"/>
      <c r="BB1076" s="6"/>
    </row>
    <row r="1077" spans="18:54" s="3" customFormat="1" x14ac:dyDescent="0.25">
      <c r="R1077" s="5"/>
      <c r="Y1077" s="6"/>
      <c r="Z1077" s="6"/>
      <c r="AA1077" s="6"/>
      <c r="AB1077" s="6"/>
      <c r="AC1077" s="6"/>
      <c r="AD1077" s="6"/>
      <c r="AE1077" s="6"/>
      <c r="AF1077" s="6"/>
      <c r="AG1077" s="6"/>
      <c r="AH1077" s="7"/>
      <c r="AI1077" s="7"/>
      <c r="AJ1077" s="6"/>
      <c r="AK1077" s="6"/>
      <c r="AL1077" s="6"/>
      <c r="AM1077" s="6"/>
      <c r="AN1077" s="6"/>
      <c r="AO1077" s="6"/>
      <c r="AP1077" s="6"/>
      <c r="AQ1077" s="6"/>
      <c r="AR1077" s="6"/>
      <c r="AS1077" s="6"/>
      <c r="AT1077" s="6"/>
      <c r="AU1077" s="6"/>
      <c r="AV1077" s="6"/>
      <c r="AW1077" s="6"/>
      <c r="AX1077" s="6"/>
      <c r="AY1077" s="6"/>
      <c r="AZ1077" s="6"/>
      <c r="BA1077" s="6"/>
      <c r="BB1077" s="6"/>
    </row>
    <row r="1078" spans="18:54" s="3" customFormat="1" x14ac:dyDescent="0.25">
      <c r="R1078" s="5"/>
      <c r="Y1078" s="6"/>
      <c r="Z1078" s="6"/>
      <c r="AA1078" s="6"/>
      <c r="AB1078" s="6"/>
      <c r="AC1078" s="6"/>
      <c r="AD1078" s="6"/>
      <c r="AE1078" s="6"/>
      <c r="AF1078" s="6"/>
      <c r="AG1078" s="6"/>
      <c r="AH1078" s="7"/>
      <c r="AI1078" s="7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</row>
    <row r="1079" spans="18:54" s="3" customFormat="1" x14ac:dyDescent="0.25">
      <c r="R1079" s="5"/>
      <c r="Y1079" s="6"/>
      <c r="Z1079" s="6"/>
      <c r="AA1079" s="6"/>
      <c r="AB1079" s="6"/>
      <c r="AC1079" s="6"/>
      <c r="AD1079" s="6"/>
      <c r="AE1079" s="6"/>
      <c r="AF1079" s="6"/>
      <c r="AG1079" s="6"/>
      <c r="AH1079" s="7"/>
      <c r="AI1079" s="7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  <c r="AX1079" s="6"/>
      <c r="AY1079" s="6"/>
      <c r="AZ1079" s="6"/>
      <c r="BA1079" s="6"/>
      <c r="BB1079" s="6"/>
    </row>
    <row r="1080" spans="18:54" s="3" customFormat="1" x14ac:dyDescent="0.25">
      <c r="R1080" s="5"/>
      <c r="Y1080" s="6"/>
      <c r="Z1080" s="6"/>
      <c r="AA1080" s="6"/>
      <c r="AB1080" s="6"/>
      <c r="AC1080" s="6"/>
      <c r="AD1080" s="6"/>
      <c r="AE1080" s="6"/>
      <c r="AF1080" s="6"/>
      <c r="AG1080" s="6"/>
      <c r="AH1080" s="7"/>
      <c r="AI1080" s="7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  <c r="AZ1080" s="6"/>
      <c r="BA1080" s="6"/>
      <c r="BB1080" s="6"/>
    </row>
    <row r="1081" spans="18:54" s="3" customFormat="1" x14ac:dyDescent="0.25">
      <c r="R1081" s="5"/>
      <c r="Y1081" s="6"/>
      <c r="Z1081" s="6"/>
      <c r="AA1081" s="6"/>
      <c r="AB1081" s="6"/>
      <c r="AC1081" s="6"/>
      <c r="AD1081" s="6"/>
      <c r="AE1081" s="6"/>
      <c r="AF1081" s="6"/>
      <c r="AG1081" s="6"/>
      <c r="AH1081" s="7"/>
      <c r="AI1081" s="7"/>
      <c r="AJ1081" s="6"/>
      <c r="AK1081" s="6"/>
      <c r="AL1081" s="6"/>
      <c r="AM1081" s="6"/>
      <c r="AN1081" s="6"/>
      <c r="AO1081" s="6"/>
      <c r="AP1081" s="6"/>
      <c r="AQ1081" s="6"/>
      <c r="AR1081" s="6"/>
      <c r="AS1081" s="6"/>
      <c r="AT1081" s="6"/>
      <c r="AU1081" s="6"/>
      <c r="AV1081" s="6"/>
      <c r="AW1081" s="6"/>
      <c r="AX1081" s="6"/>
      <c r="AY1081" s="6"/>
      <c r="AZ1081" s="6"/>
      <c r="BA1081" s="6"/>
      <c r="BB1081" s="6"/>
    </row>
    <row r="1082" spans="18:54" s="3" customFormat="1" x14ac:dyDescent="0.25">
      <c r="R1082" s="5"/>
      <c r="Y1082" s="6"/>
      <c r="Z1082" s="6"/>
      <c r="AA1082" s="6"/>
      <c r="AB1082" s="6"/>
      <c r="AC1082" s="6"/>
      <c r="AD1082" s="6"/>
      <c r="AE1082" s="6"/>
      <c r="AF1082" s="6"/>
      <c r="AG1082" s="6"/>
      <c r="AH1082" s="7"/>
      <c r="AI1082" s="7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</row>
    <row r="1083" spans="18:54" s="3" customFormat="1" x14ac:dyDescent="0.25">
      <c r="R1083" s="5"/>
      <c r="Y1083" s="6"/>
      <c r="Z1083" s="6"/>
      <c r="AA1083" s="6"/>
      <c r="AB1083" s="6"/>
      <c r="AC1083" s="6"/>
      <c r="AD1083" s="6"/>
      <c r="AE1083" s="6"/>
      <c r="AF1083" s="6"/>
      <c r="AG1083" s="6"/>
      <c r="AH1083" s="7"/>
      <c r="AI1083" s="7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  <c r="AY1083" s="6"/>
      <c r="AZ1083" s="6"/>
      <c r="BA1083" s="6"/>
      <c r="BB1083" s="6"/>
    </row>
    <row r="1084" spans="18:54" s="3" customFormat="1" x14ac:dyDescent="0.25">
      <c r="R1084" s="5"/>
      <c r="Y1084" s="6"/>
      <c r="Z1084" s="6"/>
      <c r="AA1084" s="6"/>
      <c r="AB1084" s="6"/>
      <c r="AC1084" s="6"/>
      <c r="AD1084" s="6"/>
      <c r="AE1084" s="6"/>
      <c r="AF1084" s="6"/>
      <c r="AG1084" s="6"/>
      <c r="AH1084" s="7"/>
      <c r="AI1084" s="7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  <c r="AY1084" s="6"/>
      <c r="AZ1084" s="6"/>
      <c r="BA1084" s="6"/>
      <c r="BB1084" s="6"/>
    </row>
    <row r="1085" spans="18:54" s="3" customFormat="1" x14ac:dyDescent="0.25">
      <c r="R1085" s="5"/>
      <c r="Y1085" s="6"/>
      <c r="Z1085" s="6"/>
      <c r="AA1085" s="6"/>
      <c r="AB1085" s="6"/>
      <c r="AC1085" s="6"/>
      <c r="AD1085" s="6"/>
      <c r="AE1085" s="6"/>
      <c r="AF1085" s="6"/>
      <c r="AG1085" s="6"/>
      <c r="AH1085" s="7"/>
      <c r="AI1085" s="7"/>
      <c r="AJ1085" s="6"/>
      <c r="AK1085" s="6"/>
      <c r="AL1085" s="6"/>
      <c r="AM1085" s="6"/>
      <c r="AN1085" s="6"/>
      <c r="AO1085" s="6"/>
      <c r="AP1085" s="6"/>
      <c r="AQ1085" s="6"/>
      <c r="AR1085" s="6"/>
      <c r="AS1085" s="6"/>
      <c r="AT1085" s="6"/>
      <c r="AU1085" s="6"/>
      <c r="AV1085" s="6"/>
      <c r="AW1085" s="6"/>
      <c r="AX1085" s="6"/>
      <c r="AY1085" s="6"/>
      <c r="AZ1085" s="6"/>
      <c r="BA1085" s="6"/>
      <c r="BB1085" s="6"/>
    </row>
    <row r="1086" spans="18:54" s="3" customFormat="1" x14ac:dyDescent="0.25">
      <c r="R1086" s="5"/>
      <c r="Y1086" s="6"/>
      <c r="Z1086" s="6"/>
      <c r="AA1086" s="6"/>
      <c r="AB1086" s="6"/>
      <c r="AC1086" s="6"/>
      <c r="AD1086" s="6"/>
      <c r="AE1086" s="6"/>
      <c r="AF1086" s="6"/>
      <c r="AG1086" s="6"/>
      <c r="AH1086" s="7"/>
      <c r="AI1086" s="7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</row>
    <row r="1087" spans="18:54" s="3" customFormat="1" x14ac:dyDescent="0.25">
      <c r="R1087" s="5"/>
      <c r="Y1087" s="6"/>
      <c r="Z1087" s="6"/>
      <c r="AA1087" s="6"/>
      <c r="AB1087" s="6"/>
      <c r="AC1087" s="6"/>
      <c r="AD1087" s="6"/>
      <c r="AE1087" s="6"/>
      <c r="AF1087" s="6"/>
      <c r="AG1087" s="6"/>
      <c r="AH1087" s="7"/>
      <c r="AI1087" s="7"/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  <c r="AX1087" s="6"/>
      <c r="AY1087" s="6"/>
      <c r="AZ1087" s="6"/>
      <c r="BA1087" s="6"/>
      <c r="BB1087" s="6"/>
    </row>
    <row r="1088" spans="18:54" s="3" customFormat="1" x14ac:dyDescent="0.25">
      <c r="R1088" s="5"/>
      <c r="Y1088" s="6"/>
      <c r="Z1088" s="6"/>
      <c r="AA1088" s="6"/>
      <c r="AB1088" s="6"/>
      <c r="AC1088" s="6"/>
      <c r="AD1088" s="6"/>
      <c r="AE1088" s="6"/>
      <c r="AF1088" s="6"/>
      <c r="AG1088" s="6"/>
      <c r="AH1088" s="7"/>
      <c r="AI1088" s="7"/>
      <c r="AJ1088" s="6"/>
      <c r="AK1088" s="6"/>
      <c r="AL1088" s="6"/>
      <c r="AM1088" s="6"/>
      <c r="AN1088" s="6"/>
      <c r="AO1088" s="6"/>
      <c r="AP1088" s="6"/>
      <c r="AQ1088" s="6"/>
      <c r="AR1088" s="6"/>
      <c r="AS1088" s="6"/>
      <c r="AT1088" s="6"/>
      <c r="AU1088" s="6"/>
      <c r="AV1088" s="6"/>
      <c r="AW1088" s="6"/>
      <c r="AX1088" s="6"/>
      <c r="AY1088" s="6"/>
      <c r="AZ1088" s="6"/>
      <c r="BA1088" s="6"/>
      <c r="BB1088" s="6"/>
    </row>
    <row r="1089" spans="18:54" s="3" customFormat="1" x14ac:dyDescent="0.25">
      <c r="R1089" s="5"/>
      <c r="Y1089" s="6"/>
      <c r="Z1089" s="6"/>
      <c r="AA1089" s="6"/>
      <c r="AB1089" s="6"/>
      <c r="AC1089" s="6"/>
      <c r="AD1089" s="6"/>
      <c r="AE1089" s="6"/>
      <c r="AF1089" s="6"/>
      <c r="AG1089" s="6"/>
      <c r="AH1089" s="7"/>
      <c r="AI1089" s="7"/>
      <c r="AJ1089" s="6"/>
      <c r="AK1089" s="6"/>
      <c r="AL1089" s="6"/>
      <c r="AM1089" s="6"/>
      <c r="AN1089" s="6"/>
      <c r="AO1089" s="6"/>
      <c r="AP1089" s="6"/>
      <c r="AQ1089" s="6"/>
      <c r="AR1089" s="6"/>
      <c r="AS1089" s="6"/>
      <c r="AT1089" s="6"/>
      <c r="AU1089" s="6"/>
      <c r="AV1089" s="6"/>
      <c r="AW1089" s="6"/>
      <c r="AX1089" s="6"/>
      <c r="AY1089" s="6"/>
      <c r="AZ1089" s="6"/>
      <c r="BA1089" s="6"/>
      <c r="BB1089" s="6"/>
    </row>
    <row r="1090" spans="18:54" s="3" customFormat="1" x14ac:dyDescent="0.25">
      <c r="R1090" s="5"/>
      <c r="Y1090" s="6"/>
      <c r="Z1090" s="6"/>
      <c r="AA1090" s="6"/>
      <c r="AB1090" s="6"/>
      <c r="AC1090" s="6"/>
      <c r="AD1090" s="6"/>
      <c r="AE1090" s="6"/>
      <c r="AF1090" s="6"/>
      <c r="AG1090" s="6"/>
      <c r="AH1090" s="7"/>
      <c r="AI1090" s="7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  <c r="AZ1090" s="6"/>
      <c r="BA1090" s="6"/>
      <c r="BB1090" s="6"/>
    </row>
    <row r="1091" spans="18:54" s="3" customFormat="1" x14ac:dyDescent="0.25">
      <c r="R1091" s="5"/>
      <c r="Y1091" s="6"/>
      <c r="Z1091" s="6"/>
      <c r="AA1091" s="6"/>
      <c r="AB1091" s="6"/>
      <c r="AC1091" s="6"/>
      <c r="AD1091" s="6"/>
      <c r="AE1091" s="6"/>
      <c r="AF1091" s="6"/>
      <c r="AG1091" s="6"/>
      <c r="AH1091" s="7"/>
      <c r="AI1091" s="7"/>
      <c r="AJ1091" s="6"/>
      <c r="AK1091" s="6"/>
      <c r="AL1091" s="6"/>
      <c r="AM1091" s="6"/>
      <c r="AN1091" s="6"/>
      <c r="AO1091" s="6"/>
      <c r="AP1091" s="6"/>
      <c r="AQ1091" s="6"/>
      <c r="AR1091" s="6"/>
      <c r="AS1091" s="6"/>
      <c r="AT1091" s="6"/>
      <c r="AU1091" s="6"/>
      <c r="AV1091" s="6"/>
      <c r="AW1091" s="6"/>
      <c r="AX1091" s="6"/>
      <c r="AY1091" s="6"/>
      <c r="AZ1091" s="6"/>
      <c r="BA1091" s="6"/>
      <c r="BB1091" s="6"/>
    </row>
    <row r="1092" spans="18:54" s="3" customFormat="1" x14ac:dyDescent="0.25">
      <c r="R1092" s="5"/>
      <c r="Y1092" s="6"/>
      <c r="Z1092" s="6"/>
      <c r="AA1092" s="6"/>
      <c r="AB1092" s="6"/>
      <c r="AC1092" s="6"/>
      <c r="AD1092" s="6"/>
      <c r="AE1092" s="6"/>
      <c r="AF1092" s="6"/>
      <c r="AG1092" s="6"/>
      <c r="AH1092" s="7"/>
      <c r="AI1092" s="7"/>
      <c r="AJ1092" s="6"/>
      <c r="AK1092" s="6"/>
      <c r="AL1092" s="6"/>
      <c r="AM1092" s="6"/>
      <c r="AN1092" s="6"/>
      <c r="AO1092" s="6"/>
      <c r="AP1092" s="6"/>
      <c r="AQ1092" s="6"/>
      <c r="AR1092" s="6"/>
      <c r="AS1092" s="6"/>
      <c r="AT1092" s="6"/>
      <c r="AU1092" s="6"/>
      <c r="AV1092" s="6"/>
      <c r="AW1092" s="6"/>
      <c r="AX1092" s="6"/>
      <c r="AY1092" s="6"/>
      <c r="AZ1092" s="6"/>
      <c r="BA1092" s="6"/>
      <c r="BB1092" s="6"/>
    </row>
    <row r="1093" spans="18:54" s="3" customFormat="1" x14ac:dyDescent="0.25">
      <c r="R1093" s="5"/>
      <c r="Y1093" s="6"/>
      <c r="Z1093" s="6"/>
      <c r="AA1093" s="6"/>
      <c r="AB1093" s="6"/>
      <c r="AC1093" s="6"/>
      <c r="AD1093" s="6"/>
      <c r="AE1093" s="6"/>
      <c r="AF1093" s="6"/>
      <c r="AG1093" s="6"/>
      <c r="AH1093" s="7"/>
      <c r="AI1093" s="7"/>
      <c r="AJ1093" s="6"/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  <c r="AX1093" s="6"/>
      <c r="AY1093" s="6"/>
      <c r="AZ1093" s="6"/>
      <c r="BA1093" s="6"/>
      <c r="BB1093" s="6"/>
    </row>
    <row r="1094" spans="18:54" s="3" customFormat="1" x14ac:dyDescent="0.25">
      <c r="R1094" s="5"/>
      <c r="Y1094" s="6"/>
      <c r="Z1094" s="6"/>
      <c r="AA1094" s="6"/>
      <c r="AB1094" s="6"/>
      <c r="AC1094" s="6"/>
      <c r="AD1094" s="6"/>
      <c r="AE1094" s="6"/>
      <c r="AF1094" s="6"/>
      <c r="AG1094" s="6"/>
      <c r="AH1094" s="7"/>
      <c r="AI1094" s="7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</row>
    <row r="1095" spans="18:54" s="3" customFormat="1" x14ac:dyDescent="0.25">
      <c r="R1095" s="5"/>
      <c r="Y1095" s="6"/>
      <c r="Z1095" s="6"/>
      <c r="AA1095" s="6"/>
      <c r="AB1095" s="6"/>
      <c r="AC1095" s="6"/>
      <c r="AD1095" s="6"/>
      <c r="AE1095" s="6"/>
      <c r="AF1095" s="6"/>
      <c r="AG1095" s="6"/>
      <c r="AH1095" s="7"/>
      <c r="AI1095" s="7"/>
      <c r="AJ1095" s="6"/>
      <c r="AK1095" s="6"/>
      <c r="AL1095" s="6"/>
      <c r="AM1095" s="6"/>
      <c r="AN1095" s="6"/>
      <c r="AO1095" s="6"/>
      <c r="AP1095" s="6"/>
      <c r="AQ1095" s="6"/>
      <c r="AR1095" s="6"/>
      <c r="AS1095" s="6"/>
      <c r="AT1095" s="6"/>
      <c r="AU1095" s="6"/>
      <c r="AV1095" s="6"/>
      <c r="AW1095" s="6"/>
      <c r="AX1095" s="6"/>
      <c r="AY1095" s="6"/>
      <c r="AZ1095" s="6"/>
      <c r="BA1095" s="6"/>
      <c r="BB1095" s="6"/>
    </row>
    <row r="1096" spans="18:54" s="3" customFormat="1" x14ac:dyDescent="0.25">
      <c r="R1096" s="5"/>
      <c r="Y1096" s="6"/>
      <c r="Z1096" s="6"/>
      <c r="AA1096" s="6"/>
      <c r="AB1096" s="6"/>
      <c r="AC1096" s="6"/>
      <c r="AD1096" s="6"/>
      <c r="AE1096" s="6"/>
      <c r="AF1096" s="6"/>
      <c r="AG1096" s="6"/>
      <c r="AH1096" s="7"/>
      <c r="AI1096" s="7"/>
      <c r="AJ1096" s="6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  <c r="AX1096" s="6"/>
      <c r="AY1096" s="6"/>
      <c r="AZ1096" s="6"/>
      <c r="BA1096" s="6"/>
      <c r="BB1096" s="6"/>
    </row>
    <row r="1097" spans="18:54" s="3" customFormat="1" x14ac:dyDescent="0.25">
      <c r="R1097" s="5"/>
      <c r="Y1097" s="6"/>
      <c r="Z1097" s="6"/>
      <c r="AA1097" s="6"/>
      <c r="AB1097" s="6"/>
      <c r="AC1097" s="6"/>
      <c r="AD1097" s="6"/>
      <c r="AE1097" s="6"/>
      <c r="AF1097" s="6"/>
      <c r="AG1097" s="6"/>
      <c r="AH1097" s="7"/>
      <c r="AI1097" s="7"/>
      <c r="AJ1097" s="6"/>
      <c r="AK1097" s="6"/>
      <c r="AL1097" s="6"/>
      <c r="AM1097" s="6"/>
      <c r="AN1097" s="6"/>
      <c r="AO1097" s="6"/>
      <c r="AP1097" s="6"/>
      <c r="AQ1097" s="6"/>
      <c r="AR1097" s="6"/>
      <c r="AS1097" s="6"/>
      <c r="AT1097" s="6"/>
      <c r="AU1097" s="6"/>
      <c r="AV1097" s="6"/>
      <c r="AW1097" s="6"/>
      <c r="AX1097" s="6"/>
      <c r="AY1097" s="6"/>
      <c r="AZ1097" s="6"/>
      <c r="BA1097" s="6"/>
      <c r="BB1097" s="6"/>
    </row>
    <row r="1098" spans="18:54" s="3" customFormat="1" x14ac:dyDescent="0.25">
      <c r="R1098" s="5"/>
      <c r="Y1098" s="6"/>
      <c r="Z1098" s="6"/>
      <c r="AA1098" s="6"/>
      <c r="AB1098" s="6"/>
      <c r="AC1098" s="6"/>
      <c r="AD1098" s="6"/>
      <c r="AE1098" s="6"/>
      <c r="AF1098" s="6"/>
      <c r="AG1098" s="6"/>
      <c r="AH1098" s="7"/>
      <c r="AI1098" s="7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</row>
    <row r="1099" spans="18:54" s="3" customFormat="1" x14ac:dyDescent="0.25">
      <c r="R1099" s="5"/>
      <c r="Y1099" s="6"/>
      <c r="Z1099" s="6"/>
      <c r="AA1099" s="6"/>
      <c r="AB1099" s="6"/>
      <c r="AC1099" s="6"/>
      <c r="AD1099" s="6"/>
      <c r="AE1099" s="6"/>
      <c r="AF1099" s="6"/>
      <c r="AG1099" s="6"/>
      <c r="AH1099" s="7"/>
      <c r="AI1099" s="7"/>
      <c r="AJ1099" s="6"/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  <c r="AX1099" s="6"/>
      <c r="AY1099" s="6"/>
      <c r="AZ1099" s="6"/>
      <c r="BA1099" s="6"/>
      <c r="BB1099" s="6"/>
    </row>
    <row r="1100" spans="18:54" s="3" customFormat="1" x14ac:dyDescent="0.25">
      <c r="R1100" s="5"/>
      <c r="Y1100" s="6"/>
      <c r="Z1100" s="6"/>
      <c r="AA1100" s="6"/>
      <c r="AB1100" s="6"/>
      <c r="AC1100" s="6"/>
      <c r="AD1100" s="6"/>
      <c r="AE1100" s="6"/>
      <c r="AF1100" s="6"/>
      <c r="AG1100" s="6"/>
      <c r="AH1100" s="7"/>
      <c r="AI1100" s="7"/>
      <c r="AJ1100" s="6"/>
      <c r="AK1100" s="6"/>
      <c r="AL1100" s="6"/>
      <c r="AM1100" s="6"/>
      <c r="AN1100" s="6"/>
      <c r="AO1100" s="6"/>
      <c r="AP1100" s="6"/>
      <c r="AQ1100" s="6"/>
      <c r="AR1100" s="6"/>
      <c r="AS1100" s="6"/>
      <c r="AT1100" s="6"/>
      <c r="AU1100" s="6"/>
      <c r="AV1100" s="6"/>
      <c r="AW1100" s="6"/>
      <c r="AX1100" s="6"/>
      <c r="AY1100" s="6"/>
      <c r="AZ1100" s="6"/>
      <c r="BA1100" s="6"/>
      <c r="BB1100" s="6"/>
    </row>
    <row r="1101" spans="18:54" s="3" customFormat="1" x14ac:dyDescent="0.25">
      <c r="R1101" s="5"/>
      <c r="Y1101" s="6"/>
      <c r="Z1101" s="6"/>
      <c r="AA1101" s="6"/>
      <c r="AB1101" s="6"/>
      <c r="AC1101" s="6"/>
      <c r="AD1101" s="6"/>
      <c r="AE1101" s="6"/>
      <c r="AF1101" s="6"/>
      <c r="AG1101" s="6"/>
      <c r="AH1101" s="7"/>
      <c r="AI1101" s="7"/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  <c r="AY1101" s="6"/>
      <c r="AZ1101" s="6"/>
      <c r="BA1101" s="6"/>
      <c r="BB1101" s="6"/>
    </row>
    <row r="1102" spans="18:54" s="3" customFormat="1" x14ac:dyDescent="0.25">
      <c r="R1102" s="5"/>
      <c r="Y1102" s="6"/>
      <c r="Z1102" s="6"/>
      <c r="AA1102" s="6"/>
      <c r="AB1102" s="6"/>
      <c r="AC1102" s="6"/>
      <c r="AD1102" s="6"/>
      <c r="AE1102" s="6"/>
      <c r="AF1102" s="6"/>
      <c r="AG1102" s="6"/>
      <c r="AH1102" s="7"/>
      <c r="AI1102" s="7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</row>
    <row r="1103" spans="18:54" s="3" customFormat="1" x14ac:dyDescent="0.25">
      <c r="R1103" s="5"/>
      <c r="Y1103" s="6"/>
      <c r="Z1103" s="6"/>
      <c r="AA1103" s="6"/>
      <c r="AB1103" s="6"/>
      <c r="AC1103" s="6"/>
      <c r="AD1103" s="6"/>
      <c r="AE1103" s="6"/>
      <c r="AF1103" s="6"/>
      <c r="AG1103" s="6"/>
      <c r="AH1103" s="7"/>
      <c r="AI1103" s="7"/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  <c r="AY1103" s="6"/>
      <c r="AZ1103" s="6"/>
      <c r="BA1103" s="6"/>
      <c r="BB1103" s="6"/>
    </row>
    <row r="1104" spans="18:54" s="3" customFormat="1" x14ac:dyDescent="0.25">
      <c r="R1104" s="5"/>
      <c r="Y1104" s="6"/>
      <c r="Z1104" s="6"/>
      <c r="AA1104" s="6"/>
      <c r="AB1104" s="6"/>
      <c r="AC1104" s="6"/>
      <c r="AD1104" s="6"/>
      <c r="AE1104" s="6"/>
      <c r="AF1104" s="6"/>
      <c r="AG1104" s="6"/>
      <c r="AH1104" s="7"/>
      <c r="AI1104" s="7"/>
      <c r="AJ1104" s="6"/>
      <c r="AK1104" s="6"/>
      <c r="AL1104" s="6"/>
      <c r="AM1104" s="6"/>
      <c r="AN1104" s="6"/>
      <c r="AO1104" s="6"/>
      <c r="AP1104" s="6"/>
      <c r="AQ1104" s="6"/>
      <c r="AR1104" s="6"/>
      <c r="AS1104" s="6"/>
      <c r="AT1104" s="6"/>
      <c r="AU1104" s="6"/>
      <c r="AV1104" s="6"/>
      <c r="AW1104" s="6"/>
      <c r="AX1104" s="6"/>
      <c r="AY1104" s="6"/>
      <c r="AZ1104" s="6"/>
      <c r="BA1104" s="6"/>
      <c r="BB1104" s="6"/>
    </row>
    <row r="1105" spans="18:54" s="3" customFormat="1" x14ac:dyDescent="0.25">
      <c r="R1105" s="5"/>
      <c r="Y1105" s="6"/>
      <c r="Z1105" s="6"/>
      <c r="AA1105" s="6"/>
      <c r="AB1105" s="6"/>
      <c r="AC1105" s="6"/>
      <c r="AD1105" s="6"/>
      <c r="AE1105" s="6"/>
      <c r="AF1105" s="6"/>
      <c r="AG1105" s="6"/>
      <c r="AH1105" s="7"/>
      <c r="AI1105" s="7"/>
      <c r="AJ1105" s="6"/>
      <c r="AK1105" s="6"/>
      <c r="AL1105" s="6"/>
      <c r="AM1105" s="6"/>
      <c r="AN1105" s="6"/>
      <c r="AO1105" s="6"/>
      <c r="AP1105" s="6"/>
      <c r="AQ1105" s="6"/>
      <c r="AR1105" s="6"/>
      <c r="AS1105" s="6"/>
      <c r="AT1105" s="6"/>
      <c r="AU1105" s="6"/>
      <c r="AV1105" s="6"/>
      <c r="AW1105" s="6"/>
      <c r="AX1105" s="6"/>
      <c r="AY1105" s="6"/>
      <c r="AZ1105" s="6"/>
      <c r="BA1105" s="6"/>
      <c r="BB1105" s="6"/>
    </row>
    <row r="1106" spans="18:54" s="3" customFormat="1" x14ac:dyDescent="0.25">
      <c r="R1106" s="5"/>
      <c r="Y1106" s="6"/>
      <c r="Z1106" s="6"/>
      <c r="AA1106" s="6"/>
      <c r="AB1106" s="6"/>
      <c r="AC1106" s="6"/>
      <c r="AD1106" s="6"/>
      <c r="AE1106" s="6"/>
      <c r="AF1106" s="6"/>
      <c r="AG1106" s="6"/>
      <c r="AH1106" s="7"/>
      <c r="AI1106" s="7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</row>
    <row r="1107" spans="18:54" s="3" customFormat="1" x14ac:dyDescent="0.25">
      <c r="R1107" s="5"/>
      <c r="Y1107" s="6"/>
      <c r="Z1107" s="6"/>
      <c r="AA1107" s="6"/>
      <c r="AB1107" s="6"/>
      <c r="AC1107" s="6"/>
      <c r="AD1107" s="6"/>
      <c r="AE1107" s="6"/>
      <c r="AF1107" s="6"/>
      <c r="AG1107" s="6"/>
      <c r="AH1107" s="7"/>
      <c r="AI1107" s="7"/>
      <c r="AJ1107" s="6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  <c r="AX1107" s="6"/>
      <c r="AY1107" s="6"/>
      <c r="AZ1107" s="6"/>
      <c r="BA1107" s="6"/>
      <c r="BB1107" s="6"/>
    </row>
    <row r="1108" spans="18:54" s="3" customFormat="1" x14ac:dyDescent="0.25">
      <c r="R1108" s="5"/>
      <c r="Y1108" s="6"/>
      <c r="Z1108" s="6"/>
      <c r="AA1108" s="6"/>
      <c r="AB1108" s="6"/>
      <c r="AC1108" s="6"/>
      <c r="AD1108" s="6"/>
      <c r="AE1108" s="6"/>
      <c r="AF1108" s="6"/>
      <c r="AG1108" s="6"/>
      <c r="AH1108" s="7"/>
      <c r="AI1108" s="7"/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  <c r="AY1108" s="6"/>
      <c r="AZ1108" s="6"/>
      <c r="BA1108" s="6"/>
      <c r="BB1108" s="6"/>
    </row>
    <row r="1109" spans="18:54" s="3" customFormat="1" x14ac:dyDescent="0.25">
      <c r="R1109" s="5"/>
      <c r="Y1109" s="6"/>
      <c r="Z1109" s="6"/>
      <c r="AA1109" s="6"/>
      <c r="AB1109" s="6"/>
      <c r="AC1109" s="6"/>
      <c r="AD1109" s="6"/>
      <c r="AE1109" s="6"/>
      <c r="AF1109" s="6"/>
      <c r="AG1109" s="6"/>
      <c r="AH1109" s="7"/>
      <c r="AI1109" s="7"/>
      <c r="AJ1109" s="6"/>
      <c r="AK1109" s="6"/>
      <c r="AL1109" s="6"/>
      <c r="AM1109" s="6"/>
      <c r="AN1109" s="6"/>
      <c r="AO1109" s="6"/>
      <c r="AP1109" s="6"/>
      <c r="AQ1109" s="6"/>
      <c r="AR1109" s="6"/>
      <c r="AS1109" s="6"/>
      <c r="AT1109" s="6"/>
      <c r="AU1109" s="6"/>
      <c r="AV1109" s="6"/>
      <c r="AW1109" s="6"/>
      <c r="AX1109" s="6"/>
      <c r="AY1109" s="6"/>
      <c r="AZ1109" s="6"/>
      <c r="BA1109" s="6"/>
      <c r="BB1109" s="6"/>
    </row>
    <row r="1110" spans="18:54" s="3" customFormat="1" x14ac:dyDescent="0.25">
      <c r="R1110" s="5"/>
      <c r="Y1110" s="6"/>
      <c r="Z1110" s="6"/>
      <c r="AA1110" s="6"/>
      <c r="AB1110" s="6"/>
      <c r="AC1110" s="6"/>
      <c r="AD1110" s="6"/>
      <c r="AE1110" s="6"/>
      <c r="AF1110" s="6"/>
      <c r="AG1110" s="6"/>
      <c r="AH1110" s="7"/>
      <c r="AI1110" s="7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</row>
    <row r="1111" spans="18:54" s="3" customFormat="1" x14ac:dyDescent="0.25">
      <c r="R1111" s="5"/>
      <c r="Y1111" s="6"/>
      <c r="Z1111" s="6"/>
      <c r="AA1111" s="6"/>
      <c r="AB1111" s="6"/>
      <c r="AC1111" s="6"/>
      <c r="AD1111" s="6"/>
      <c r="AE1111" s="6"/>
      <c r="AF1111" s="6"/>
      <c r="AG1111" s="6"/>
      <c r="AH1111" s="7"/>
      <c r="AI1111" s="7"/>
      <c r="AJ1111" s="6"/>
      <c r="AK1111" s="6"/>
      <c r="AL1111" s="6"/>
      <c r="AM1111" s="6"/>
      <c r="AN1111" s="6"/>
      <c r="AO1111" s="6"/>
      <c r="AP1111" s="6"/>
      <c r="AQ1111" s="6"/>
      <c r="AR1111" s="6"/>
      <c r="AS1111" s="6"/>
      <c r="AT1111" s="6"/>
      <c r="AU1111" s="6"/>
      <c r="AV1111" s="6"/>
      <c r="AW1111" s="6"/>
      <c r="AX1111" s="6"/>
      <c r="AY1111" s="6"/>
      <c r="AZ1111" s="6"/>
      <c r="BA1111" s="6"/>
      <c r="BB1111" s="6"/>
    </row>
    <row r="1112" spans="18:54" s="3" customFormat="1" x14ac:dyDescent="0.25">
      <c r="R1112" s="5"/>
      <c r="Y1112" s="6"/>
      <c r="Z1112" s="6"/>
      <c r="AA1112" s="6"/>
      <c r="AB1112" s="6"/>
      <c r="AC1112" s="6"/>
      <c r="AD1112" s="6"/>
      <c r="AE1112" s="6"/>
      <c r="AF1112" s="6"/>
      <c r="AG1112" s="6"/>
      <c r="AH1112" s="7"/>
      <c r="AI1112" s="7"/>
      <c r="AJ1112" s="6"/>
      <c r="AK1112" s="6"/>
      <c r="AL1112" s="6"/>
      <c r="AM1112" s="6"/>
      <c r="AN1112" s="6"/>
      <c r="AO1112" s="6"/>
      <c r="AP1112" s="6"/>
      <c r="AQ1112" s="6"/>
      <c r="AR1112" s="6"/>
      <c r="AS1112" s="6"/>
      <c r="AT1112" s="6"/>
      <c r="AU1112" s="6"/>
      <c r="AV1112" s="6"/>
      <c r="AW1112" s="6"/>
      <c r="AX1112" s="6"/>
      <c r="AY1112" s="6"/>
      <c r="AZ1112" s="6"/>
      <c r="BA1112" s="6"/>
      <c r="BB1112" s="6"/>
    </row>
    <row r="1113" spans="18:54" s="3" customFormat="1" x14ac:dyDescent="0.25">
      <c r="R1113" s="5"/>
      <c r="Y1113" s="6"/>
      <c r="Z1113" s="6"/>
      <c r="AA1113" s="6"/>
      <c r="AB1113" s="6"/>
      <c r="AC1113" s="6"/>
      <c r="AD1113" s="6"/>
      <c r="AE1113" s="6"/>
      <c r="AF1113" s="6"/>
      <c r="AG1113" s="6"/>
      <c r="AH1113" s="7"/>
      <c r="AI1113" s="7"/>
      <c r="AJ1113" s="6"/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  <c r="AX1113" s="6"/>
      <c r="AY1113" s="6"/>
      <c r="AZ1113" s="6"/>
      <c r="BA1113" s="6"/>
      <c r="BB1113" s="6"/>
    </row>
    <row r="1114" spans="18:54" s="3" customFormat="1" x14ac:dyDescent="0.25">
      <c r="R1114" s="5"/>
      <c r="Y1114" s="6"/>
      <c r="Z1114" s="6"/>
      <c r="AA1114" s="6"/>
      <c r="AB1114" s="6"/>
      <c r="AC1114" s="6"/>
      <c r="AD1114" s="6"/>
      <c r="AE1114" s="6"/>
      <c r="AF1114" s="6"/>
      <c r="AG1114" s="6"/>
      <c r="AH1114" s="7"/>
      <c r="AI1114" s="7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</row>
    <row r="1115" spans="18:54" s="3" customFormat="1" x14ac:dyDescent="0.25">
      <c r="R1115" s="5"/>
      <c r="Y1115" s="6"/>
      <c r="Z1115" s="6"/>
      <c r="AA1115" s="6"/>
      <c r="AB1115" s="6"/>
      <c r="AC1115" s="6"/>
      <c r="AD1115" s="6"/>
      <c r="AE1115" s="6"/>
      <c r="AF1115" s="6"/>
      <c r="AG1115" s="6"/>
      <c r="AH1115" s="7"/>
      <c r="AI1115" s="7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  <c r="AY1115" s="6"/>
      <c r="AZ1115" s="6"/>
      <c r="BA1115" s="6"/>
      <c r="BB1115" s="6"/>
    </row>
    <row r="1116" spans="18:54" s="3" customFormat="1" x14ac:dyDescent="0.25">
      <c r="R1116" s="5"/>
      <c r="Y1116" s="6"/>
      <c r="Z1116" s="6"/>
      <c r="AA1116" s="6"/>
      <c r="AB1116" s="6"/>
      <c r="AC1116" s="6"/>
      <c r="AD1116" s="6"/>
      <c r="AE1116" s="6"/>
      <c r="AF1116" s="6"/>
      <c r="AG1116" s="6"/>
      <c r="AH1116" s="7"/>
      <c r="AI1116" s="7"/>
      <c r="AJ1116" s="6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  <c r="AY1116" s="6"/>
      <c r="AZ1116" s="6"/>
      <c r="BA1116" s="6"/>
      <c r="BB1116" s="6"/>
    </row>
    <row r="1117" spans="18:54" s="3" customFormat="1" x14ac:dyDescent="0.25">
      <c r="R1117" s="5"/>
      <c r="Y1117" s="6"/>
      <c r="Z1117" s="6"/>
      <c r="AA1117" s="6"/>
      <c r="AB1117" s="6"/>
      <c r="AC1117" s="6"/>
      <c r="AD1117" s="6"/>
      <c r="AE1117" s="6"/>
      <c r="AF1117" s="6"/>
      <c r="AG1117" s="6"/>
      <c r="AH1117" s="7"/>
      <c r="AI1117" s="7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  <c r="AY1117" s="6"/>
      <c r="AZ1117" s="6"/>
      <c r="BA1117" s="6"/>
      <c r="BB1117" s="6"/>
    </row>
    <row r="1118" spans="18:54" s="3" customFormat="1" x14ac:dyDescent="0.25">
      <c r="R1118" s="5"/>
      <c r="Y1118" s="6"/>
      <c r="Z1118" s="6"/>
      <c r="AA1118" s="6"/>
      <c r="AB1118" s="6"/>
      <c r="AC1118" s="6"/>
      <c r="AD1118" s="6"/>
      <c r="AE1118" s="6"/>
      <c r="AF1118" s="6"/>
      <c r="AG1118" s="6"/>
      <c r="AH1118" s="7"/>
      <c r="AI1118" s="7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</row>
    <row r="1119" spans="18:54" s="3" customFormat="1" x14ac:dyDescent="0.25">
      <c r="R1119" s="5"/>
      <c r="Y1119" s="6"/>
      <c r="Z1119" s="6"/>
      <c r="AA1119" s="6"/>
      <c r="AB1119" s="6"/>
      <c r="AC1119" s="6"/>
      <c r="AD1119" s="6"/>
      <c r="AE1119" s="6"/>
      <c r="AF1119" s="6"/>
      <c r="AG1119" s="6"/>
      <c r="AH1119" s="7"/>
      <c r="AI1119" s="7"/>
      <c r="AJ1119" s="6"/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  <c r="AX1119" s="6"/>
      <c r="AY1119" s="6"/>
      <c r="AZ1119" s="6"/>
      <c r="BA1119" s="6"/>
      <c r="BB1119" s="6"/>
    </row>
    <row r="1120" spans="18:54" s="3" customFormat="1" x14ac:dyDescent="0.25">
      <c r="R1120" s="5"/>
      <c r="Y1120" s="6"/>
      <c r="Z1120" s="6"/>
      <c r="AA1120" s="6"/>
      <c r="AB1120" s="6"/>
      <c r="AC1120" s="6"/>
      <c r="AD1120" s="6"/>
      <c r="AE1120" s="6"/>
      <c r="AF1120" s="6"/>
      <c r="AG1120" s="6"/>
      <c r="AH1120" s="7"/>
      <c r="AI1120" s="7"/>
      <c r="AJ1120" s="6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AX1120" s="6"/>
      <c r="AY1120" s="6"/>
      <c r="AZ1120" s="6"/>
      <c r="BA1120" s="6"/>
      <c r="BB1120" s="6"/>
    </row>
    <row r="1121" spans="8:54" s="3" customFormat="1" x14ac:dyDescent="0.25">
      <c r="R1121" s="5"/>
      <c r="Y1121" s="6"/>
      <c r="Z1121" s="6"/>
      <c r="AA1121" s="6"/>
      <c r="AB1121" s="6"/>
      <c r="AC1121" s="6"/>
      <c r="AD1121" s="6"/>
      <c r="AE1121" s="6"/>
      <c r="AF1121" s="6"/>
      <c r="AG1121" s="6"/>
      <c r="AH1121" s="7"/>
      <c r="AI1121" s="7"/>
      <c r="AJ1121" s="6"/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  <c r="AX1121" s="6"/>
      <c r="AY1121" s="6"/>
      <c r="AZ1121" s="6"/>
      <c r="BA1121" s="6"/>
      <c r="BB1121" s="6"/>
    </row>
    <row r="1122" spans="8:54" s="3" customFormat="1" x14ac:dyDescent="0.25">
      <c r="R1122" s="5"/>
      <c r="Y1122" s="6"/>
      <c r="Z1122" s="6"/>
      <c r="AA1122" s="6"/>
      <c r="AB1122" s="6"/>
      <c r="AC1122" s="6"/>
      <c r="AD1122" s="6"/>
      <c r="AE1122" s="6"/>
      <c r="AF1122" s="6"/>
      <c r="AG1122" s="6"/>
      <c r="AH1122" s="7"/>
      <c r="AI1122" s="7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</row>
    <row r="1123" spans="8:54" s="3" customFormat="1" x14ac:dyDescent="0.25">
      <c r="R1123" s="5"/>
      <c r="Y1123" s="6"/>
      <c r="Z1123" s="6"/>
      <c r="AA1123" s="6"/>
      <c r="AB1123" s="6"/>
      <c r="AC1123" s="6"/>
      <c r="AD1123" s="6"/>
      <c r="AE1123" s="6"/>
      <c r="AF1123" s="6"/>
      <c r="AG1123" s="6"/>
      <c r="AH1123" s="7"/>
      <c r="AI1123" s="7"/>
      <c r="AJ1123" s="6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  <c r="AY1123" s="6"/>
      <c r="AZ1123" s="6"/>
      <c r="BA1123" s="6"/>
      <c r="BB1123" s="6"/>
    </row>
    <row r="1124" spans="8:54" s="3" customFormat="1" x14ac:dyDescent="0.25">
      <c r="R1124" s="5"/>
      <c r="Y1124" s="6"/>
      <c r="Z1124" s="6"/>
      <c r="AA1124" s="6"/>
      <c r="AB1124" s="6"/>
      <c r="AC1124" s="6"/>
      <c r="AD1124" s="6"/>
      <c r="AE1124" s="6"/>
      <c r="AF1124" s="6"/>
      <c r="AG1124" s="6"/>
      <c r="AH1124" s="7"/>
      <c r="AI1124" s="7"/>
      <c r="AJ1124" s="6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AX1124" s="6"/>
      <c r="AY1124" s="6"/>
      <c r="AZ1124" s="6"/>
      <c r="BA1124" s="6"/>
      <c r="BB1124" s="6"/>
    </row>
    <row r="1125" spans="8:54" x14ac:dyDescent="0.25">
      <c r="H1125" s="3"/>
      <c r="I1125" s="3"/>
      <c r="J1125" s="3"/>
      <c r="K1125" s="3"/>
      <c r="L1125" s="3"/>
      <c r="M1125" s="3"/>
      <c r="N1125" s="3"/>
      <c r="O1125" s="3"/>
      <c r="P1125" s="3"/>
    </row>
    <row r="1126" spans="8:54" x14ac:dyDescent="0.25">
      <c r="H1126" s="3"/>
      <c r="I1126" s="3"/>
      <c r="J1126" s="3"/>
      <c r="K1126" s="3"/>
      <c r="L1126" s="3"/>
      <c r="M1126" s="3"/>
      <c r="N1126" s="3"/>
      <c r="O1126" s="3"/>
      <c r="P1126" s="3"/>
    </row>
  </sheetData>
  <sheetProtection sheet="1" objects="1" scenarios="1" formatCells="0"/>
  <mergeCells count="20">
    <mergeCell ref="H43:M44"/>
    <mergeCell ref="H45:H46"/>
    <mergeCell ref="I45:I46"/>
    <mergeCell ref="J45:J46"/>
    <mergeCell ref="K45:K46"/>
    <mergeCell ref="L45:L46"/>
    <mergeCell ref="M45:M46"/>
    <mergeCell ref="S23:X23"/>
    <mergeCell ref="H25:P25"/>
    <mergeCell ref="S29:X29"/>
    <mergeCell ref="H33:P33"/>
    <mergeCell ref="I35:P36"/>
    <mergeCell ref="S36:X39"/>
    <mergeCell ref="I39:P40"/>
    <mergeCell ref="H1:P4"/>
    <mergeCell ref="S5:X5"/>
    <mergeCell ref="H8:Q10"/>
    <mergeCell ref="S11:X11"/>
    <mergeCell ref="S17:X17"/>
    <mergeCell ref="H20:P20"/>
  </mergeCells>
  <hyperlinks>
    <hyperlink ref="B1" location="Начало!A1" display="Начало"/>
    <hyperlink ref="B2" location="Data!A1" display="Данни"/>
  </hyperlink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R1016"/>
  <sheetViews>
    <sheetView zoomScale="80" zoomScaleNormal="80" workbookViewId="0">
      <selection activeCell="F7" sqref="F7"/>
    </sheetView>
  </sheetViews>
  <sheetFormatPr defaultRowHeight="12.75" x14ac:dyDescent="0.2"/>
  <cols>
    <col min="1" max="1" width="5.140625" style="152" customWidth="1"/>
    <col min="2" max="2" width="14.42578125" style="152" customWidth="1"/>
    <col min="3" max="3" width="12.5703125" style="152" customWidth="1"/>
    <col min="4" max="4" width="10.7109375" style="253" customWidth="1"/>
    <col min="5" max="5" width="16.5703125" style="313" customWidth="1"/>
    <col min="6" max="6" width="6" style="152" customWidth="1"/>
    <col min="7" max="13" width="8.42578125" style="152" customWidth="1"/>
    <col min="14" max="14" width="8.42578125" style="241" customWidth="1"/>
    <col min="15" max="15" width="14" style="253" customWidth="1"/>
    <col min="16" max="21" width="9.28515625" style="253" customWidth="1"/>
    <col min="22" max="24" width="8" style="253" customWidth="1"/>
    <col min="25" max="26" width="8" style="256" customWidth="1"/>
    <col min="27" max="35" width="9.140625" style="256"/>
    <col min="36" max="36" width="9.140625" style="149"/>
    <col min="37" max="37" width="13.28515625" style="149" customWidth="1"/>
    <col min="38" max="38" width="9.140625" style="149"/>
    <col min="39" max="45" width="9.140625" style="256"/>
    <col min="46" max="55" width="9.140625" style="257"/>
    <col min="56" max="70" width="9.140625" style="256"/>
    <col min="71" max="16384" width="9.140625" style="152"/>
  </cols>
  <sheetData>
    <row r="1" spans="1:70" s="253" customFormat="1" ht="15" x14ac:dyDescent="0.25">
      <c r="A1" s="136"/>
      <c r="B1" s="137"/>
      <c r="C1" s="138"/>
      <c r="E1" s="255"/>
      <c r="Y1" s="256"/>
      <c r="Z1" s="256"/>
      <c r="AA1" s="256"/>
      <c r="AB1" s="256"/>
      <c r="AC1" s="256"/>
      <c r="AD1" s="256"/>
      <c r="AE1" s="256"/>
      <c r="AF1" s="256"/>
      <c r="AG1" s="256"/>
      <c r="AH1" s="256"/>
      <c r="AI1" s="256"/>
      <c r="AJ1" s="149"/>
      <c r="AK1" s="149"/>
      <c r="AL1" s="149"/>
      <c r="AM1" s="256"/>
      <c r="AN1" s="256"/>
      <c r="AO1" s="256"/>
      <c r="AP1" s="256"/>
      <c r="AQ1" s="256"/>
      <c r="AR1" s="256"/>
      <c r="AS1" s="256"/>
      <c r="AT1" s="257"/>
      <c r="AU1" s="257"/>
      <c r="AV1" s="257"/>
      <c r="AW1" s="257"/>
      <c r="AX1" s="257"/>
      <c r="AY1" s="257"/>
      <c r="AZ1" s="257"/>
      <c r="BA1" s="257"/>
      <c r="BB1" s="257"/>
      <c r="BC1" s="257"/>
      <c r="BD1" s="256"/>
      <c r="BE1" s="256"/>
      <c r="BF1" s="256"/>
      <c r="BG1" s="256"/>
      <c r="BH1" s="256"/>
      <c r="BI1" s="256"/>
      <c r="BJ1" s="256"/>
      <c r="BK1" s="256"/>
      <c r="BL1" s="256"/>
      <c r="BM1" s="256"/>
      <c r="BN1" s="256"/>
      <c r="BO1" s="256"/>
      <c r="BP1" s="256"/>
      <c r="BQ1" s="256"/>
      <c r="BR1" s="256"/>
    </row>
    <row r="2" spans="1:70" s="258" customFormat="1" ht="14.25" customHeight="1" x14ac:dyDescent="0.25">
      <c r="A2" s="136"/>
      <c r="B2" s="254" t="s">
        <v>63</v>
      </c>
      <c r="C2" s="138"/>
      <c r="E2" s="259" t="s">
        <v>175</v>
      </c>
      <c r="Y2" s="149"/>
      <c r="Z2" s="149"/>
      <c r="AA2" s="149"/>
      <c r="AB2" s="149"/>
      <c r="AC2" s="149"/>
      <c r="AD2" s="149"/>
      <c r="AE2" s="149"/>
      <c r="AF2" s="149"/>
      <c r="AG2" s="149"/>
      <c r="AH2" s="149"/>
      <c r="AI2" s="149"/>
      <c r="AJ2" s="149"/>
      <c r="AK2" s="149"/>
      <c r="AL2" s="149"/>
      <c r="AM2" s="149"/>
      <c r="AN2" s="149"/>
      <c r="AO2" s="149"/>
      <c r="AP2" s="149"/>
      <c r="AQ2" s="149"/>
      <c r="AR2" s="149"/>
      <c r="AS2" s="149"/>
      <c r="AT2" s="260"/>
      <c r="AU2" s="260"/>
      <c r="AV2" s="260"/>
      <c r="AW2" s="260"/>
      <c r="AX2" s="260"/>
      <c r="AY2" s="260"/>
      <c r="AZ2" s="260"/>
      <c r="BA2" s="260"/>
      <c r="BB2" s="260"/>
      <c r="BC2" s="260"/>
      <c r="BD2" s="149"/>
      <c r="BE2" s="149"/>
      <c r="BF2" s="149"/>
      <c r="BG2" s="149"/>
      <c r="BH2" s="149"/>
      <c r="BI2" s="149"/>
      <c r="BJ2" s="149"/>
      <c r="BK2" s="149"/>
      <c r="BL2" s="149"/>
      <c r="BM2" s="149"/>
      <c r="BN2" s="149"/>
      <c r="BO2" s="149"/>
      <c r="BP2" s="149"/>
      <c r="BQ2" s="149"/>
      <c r="BR2" s="149"/>
    </row>
    <row r="3" spans="1:70" s="262" customFormat="1" ht="14.25" customHeight="1" x14ac:dyDescent="0.25">
      <c r="A3" s="136"/>
      <c r="B3" s="254" t="s">
        <v>185</v>
      </c>
      <c r="C3" s="138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Q3" s="263"/>
      <c r="S3" s="264"/>
      <c r="Y3" s="265"/>
      <c r="Z3" s="265"/>
      <c r="AA3" s="265"/>
      <c r="AB3" s="265"/>
      <c r="AC3" s="265"/>
      <c r="AD3" s="265"/>
      <c r="AE3" s="265"/>
      <c r="AF3" s="265"/>
      <c r="AG3" s="265"/>
      <c r="AH3" s="265"/>
      <c r="AI3" s="265"/>
      <c r="AJ3" s="265"/>
      <c r="AK3" s="266"/>
      <c r="AL3" s="265"/>
      <c r="AM3" s="265"/>
      <c r="AN3" s="265"/>
      <c r="AO3" s="265"/>
      <c r="AP3" s="265"/>
      <c r="AQ3" s="265"/>
      <c r="AR3" s="265"/>
      <c r="AS3" s="265"/>
      <c r="AT3" s="267"/>
      <c r="AU3" s="267"/>
      <c r="AV3" s="267"/>
      <c r="AW3" s="267"/>
      <c r="AX3" s="267"/>
      <c r="AY3" s="267"/>
      <c r="AZ3" s="267"/>
      <c r="BA3" s="267"/>
      <c r="BB3" s="267"/>
      <c r="BC3" s="267"/>
      <c r="BD3" s="265"/>
      <c r="BE3" s="265"/>
      <c r="BF3" s="265"/>
      <c r="BG3" s="265"/>
      <c r="BH3" s="265"/>
      <c r="BI3" s="265"/>
      <c r="BJ3" s="265"/>
      <c r="BK3" s="265"/>
      <c r="BL3" s="265"/>
      <c r="BM3" s="265"/>
      <c r="BN3" s="265"/>
      <c r="BO3" s="265"/>
      <c r="BP3" s="265"/>
      <c r="BQ3" s="265"/>
      <c r="BR3" s="265"/>
    </row>
    <row r="4" spans="1:70" s="268" customFormat="1" ht="14.25" customHeight="1" x14ac:dyDescent="0.2">
      <c r="A4" s="136"/>
      <c r="D4" s="269" t="s">
        <v>186</v>
      </c>
      <c r="E4" s="270"/>
      <c r="F4" s="271"/>
      <c r="G4" s="271"/>
      <c r="H4" s="271"/>
      <c r="I4" s="271"/>
      <c r="J4" s="271"/>
      <c r="K4" s="271"/>
      <c r="L4" s="271"/>
      <c r="M4" s="271"/>
      <c r="N4" s="271"/>
      <c r="O4" s="262"/>
      <c r="P4" s="262"/>
      <c r="Q4" s="262"/>
      <c r="R4" s="262"/>
      <c r="S4" s="262"/>
      <c r="T4" s="262"/>
      <c r="U4" s="262"/>
      <c r="V4" s="262"/>
      <c r="W4" s="262"/>
      <c r="X4" s="262"/>
      <c r="Y4" s="265"/>
      <c r="Z4" s="265"/>
      <c r="AA4" s="265"/>
      <c r="AB4" s="265"/>
      <c r="AC4" s="265"/>
      <c r="AD4" s="265"/>
      <c r="AE4" s="265"/>
      <c r="AF4" s="265"/>
      <c r="AG4" s="265"/>
      <c r="AH4" s="265"/>
      <c r="AI4" s="265"/>
      <c r="AJ4" s="265"/>
      <c r="AK4" s="272"/>
      <c r="AL4" s="265"/>
      <c r="AM4" s="265"/>
      <c r="AN4" s="265"/>
      <c r="AO4" s="265"/>
      <c r="AP4" s="265"/>
      <c r="AQ4" s="265"/>
      <c r="AR4" s="265"/>
      <c r="AS4" s="265"/>
      <c r="AT4" s="267"/>
      <c r="AU4" s="267"/>
      <c r="AV4" s="267"/>
      <c r="AW4" s="267"/>
      <c r="AX4" s="267"/>
      <c r="AY4" s="267"/>
      <c r="AZ4" s="267"/>
      <c r="BA4" s="267"/>
      <c r="BB4" s="267"/>
      <c r="BC4" s="267"/>
      <c r="BD4" s="265"/>
      <c r="BE4" s="265"/>
      <c r="BF4" s="265"/>
      <c r="BG4" s="265"/>
      <c r="BH4" s="265"/>
      <c r="BI4" s="265"/>
      <c r="BJ4" s="265"/>
      <c r="BK4" s="265"/>
      <c r="BL4" s="265"/>
      <c r="BM4" s="265"/>
      <c r="BN4" s="265"/>
      <c r="BO4" s="265"/>
      <c r="BP4" s="265"/>
      <c r="BQ4" s="265"/>
      <c r="BR4" s="265"/>
    </row>
    <row r="5" spans="1:70" s="268" customFormat="1" ht="14.25" customHeight="1" x14ac:dyDescent="0.2">
      <c r="A5" s="262"/>
      <c r="B5" s="262"/>
      <c r="C5" s="262"/>
      <c r="D5" s="269" t="s">
        <v>187</v>
      </c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62"/>
      <c r="P5" s="262"/>
      <c r="Q5" s="262"/>
      <c r="R5" s="262"/>
      <c r="S5" s="262"/>
      <c r="T5" s="262"/>
      <c r="U5" s="262"/>
      <c r="V5" s="262"/>
      <c r="W5" s="262"/>
      <c r="X5" s="262"/>
      <c r="Y5" s="275"/>
      <c r="Z5" s="275"/>
      <c r="AA5" s="265"/>
      <c r="AB5" s="265"/>
      <c r="AC5" s="265"/>
      <c r="AD5" s="265"/>
      <c r="AE5" s="265"/>
      <c r="AF5" s="265"/>
      <c r="AG5" s="265"/>
      <c r="AH5" s="265" t="e">
        <f>SKEW(AB16:AB1015)</f>
        <v>#DIV/0!</v>
      </c>
      <c r="AI5" s="265" t="e">
        <f>KURT(AB16:AB1015)</f>
        <v>#DIV/0!</v>
      </c>
      <c r="AJ5" s="265" t="str">
        <f>F12</f>
        <v/>
      </c>
      <c r="AK5" s="202" t="e">
        <f>2*SQRT((6*AJ5*(AJ5-1))/((AJ5-2)*(AJ5+1)*(AJ5+3)))</f>
        <v>#VALUE!</v>
      </c>
      <c r="AL5" s="202" t="e">
        <f>2*AK5*SQRT((AJ5^2-1)/((AJ5-3)*(AJ5+5)))</f>
        <v>#VALUE!</v>
      </c>
      <c r="AM5" s="265" t="e">
        <f>IF(ABS(AH5)&lt;=AK5,"","*")</f>
        <v>#DIV/0!</v>
      </c>
      <c r="AN5" s="265" t="e">
        <f>IF(ABS(AI5)&lt;=AL5,"","*")</f>
        <v>#DIV/0!</v>
      </c>
      <c r="AO5" s="265"/>
      <c r="AP5" s="265"/>
      <c r="AQ5" s="265"/>
      <c r="AR5" s="265"/>
      <c r="AS5" s="265"/>
      <c r="AT5" s="267"/>
      <c r="AU5" s="267"/>
      <c r="AV5" s="267"/>
      <c r="AW5" s="267"/>
      <c r="AX5" s="267"/>
      <c r="AY5" s="267"/>
      <c r="AZ5" s="267"/>
      <c r="BA5" s="267"/>
      <c r="BB5" s="267"/>
      <c r="BC5" s="267"/>
      <c r="BD5" s="265"/>
      <c r="BE5" s="265"/>
      <c r="BF5" s="265"/>
      <c r="BG5" s="265"/>
      <c r="BH5" s="265"/>
      <c r="BI5" s="265"/>
      <c r="BJ5" s="265"/>
      <c r="BK5" s="265"/>
      <c r="BL5" s="265"/>
      <c r="BM5" s="265"/>
      <c r="BN5" s="265"/>
      <c r="BO5" s="265"/>
      <c r="BP5" s="265"/>
      <c r="BQ5" s="265"/>
      <c r="BR5" s="265"/>
    </row>
    <row r="6" spans="1:70" s="262" customFormat="1" ht="17.25" customHeight="1" x14ac:dyDescent="0.2">
      <c r="D6" s="262" t="s">
        <v>188</v>
      </c>
      <c r="E6" s="276"/>
      <c r="Y6" s="277"/>
      <c r="Z6" s="277"/>
      <c r="AA6" s="265"/>
      <c r="AB6" s="265"/>
      <c r="AC6" s="265"/>
      <c r="AD6" s="265"/>
      <c r="AE6" s="265"/>
      <c r="AF6" s="265"/>
      <c r="AG6" s="265"/>
      <c r="AH6" s="265" t="e">
        <f>SKEW(AC16:AC1015)</f>
        <v>#DIV/0!</v>
      </c>
      <c r="AI6" s="265" t="e">
        <f>KURT(AC16:AC1015)</f>
        <v>#DIV/0!</v>
      </c>
      <c r="AJ6" s="265" t="str">
        <f>F13</f>
        <v/>
      </c>
      <c r="AK6" s="202" t="e">
        <f>2*SQRT((6*AJ6*(AJ6-1))/((AJ6-2)*(AJ6+1)*(AJ6+3)))</f>
        <v>#VALUE!</v>
      </c>
      <c r="AL6" s="202" t="e">
        <f>2*AK6*SQRT((AJ6^2-1)/((AJ6-3)*(AJ6+5)))</f>
        <v>#VALUE!</v>
      </c>
      <c r="AM6" s="265" t="e">
        <f>IF(ABS(AH6)&lt;=AK6,"","*")</f>
        <v>#DIV/0!</v>
      </c>
      <c r="AN6" s="265" t="e">
        <f>IF(ABS(AI6)&lt;=AL6,"","*")</f>
        <v>#DIV/0!</v>
      </c>
      <c r="AO6" s="265"/>
      <c r="AP6" s="265"/>
      <c r="AQ6" s="265"/>
      <c r="AR6" s="265"/>
      <c r="AS6" s="265"/>
      <c r="AT6" s="267"/>
      <c r="AU6" s="267"/>
      <c r="AV6" s="267"/>
      <c r="AW6" s="267"/>
      <c r="AX6" s="267"/>
      <c r="AY6" s="267"/>
      <c r="AZ6" s="267"/>
      <c r="BA6" s="267"/>
      <c r="BB6" s="267"/>
      <c r="BC6" s="267"/>
      <c r="BD6" s="265"/>
      <c r="BE6" s="265"/>
      <c r="BF6" s="265"/>
      <c r="BG6" s="265"/>
      <c r="BH6" s="265"/>
      <c r="BI6" s="265"/>
      <c r="BJ6" s="265"/>
      <c r="BK6" s="265"/>
      <c r="BL6" s="265"/>
      <c r="BM6" s="265"/>
      <c r="BN6" s="265"/>
      <c r="BO6" s="265"/>
      <c r="BP6" s="265"/>
      <c r="BQ6" s="265"/>
      <c r="BR6" s="265"/>
    </row>
    <row r="7" spans="1:70" s="262" customFormat="1" ht="14.25" customHeight="1" x14ac:dyDescent="0.2">
      <c r="D7" s="278" t="s">
        <v>189</v>
      </c>
      <c r="E7" s="274"/>
      <c r="F7" s="274"/>
      <c r="G7" s="274"/>
      <c r="H7" s="274"/>
      <c r="I7" s="274"/>
      <c r="J7" s="274"/>
      <c r="K7" s="274"/>
      <c r="L7" s="274"/>
      <c r="M7" s="274"/>
      <c r="N7" s="274"/>
      <c r="Y7" s="277"/>
      <c r="Z7" s="277"/>
      <c r="AA7" s="265"/>
      <c r="AB7" s="265"/>
      <c r="AC7" s="265"/>
      <c r="AD7" s="265"/>
      <c r="AE7" s="265"/>
      <c r="AF7" s="265"/>
      <c r="AG7" s="265"/>
      <c r="AH7" s="265"/>
      <c r="AI7" s="265"/>
      <c r="AJ7" s="265"/>
      <c r="AK7" s="279"/>
      <c r="AL7" s="265"/>
      <c r="AM7" s="265"/>
      <c r="AN7" s="265"/>
      <c r="AO7" s="265"/>
      <c r="AP7" s="265"/>
      <c r="AQ7" s="265"/>
      <c r="AR7" s="265"/>
      <c r="AS7" s="265"/>
      <c r="AT7" s="267"/>
      <c r="AU7" s="267"/>
      <c r="AV7" s="267"/>
      <c r="AW7" s="267"/>
      <c r="AX7" s="267"/>
      <c r="AY7" s="267"/>
      <c r="AZ7" s="267"/>
      <c r="BA7" s="267"/>
      <c r="BB7" s="267"/>
      <c r="BC7" s="267"/>
      <c r="BD7" s="265"/>
      <c r="BE7" s="265"/>
      <c r="BF7" s="265"/>
      <c r="BG7" s="265"/>
      <c r="BH7" s="265"/>
      <c r="BI7" s="265"/>
      <c r="BJ7" s="265"/>
      <c r="BK7" s="265"/>
      <c r="BL7" s="265"/>
      <c r="BM7" s="265"/>
      <c r="BN7" s="265"/>
      <c r="BO7" s="265"/>
      <c r="BP7" s="265"/>
      <c r="BQ7" s="265"/>
      <c r="BR7" s="265"/>
    </row>
    <row r="8" spans="1:70" s="262" customFormat="1" ht="14.25" customHeight="1" x14ac:dyDescent="0.2">
      <c r="C8" s="280"/>
      <c r="D8" s="274"/>
      <c r="E8" s="274"/>
      <c r="F8" s="274"/>
      <c r="G8" s="274"/>
      <c r="H8" s="274"/>
      <c r="I8" s="274"/>
      <c r="J8" s="274"/>
      <c r="K8" s="274"/>
      <c r="L8" s="274"/>
      <c r="M8" s="274"/>
      <c r="N8" s="274"/>
      <c r="Y8" s="277"/>
      <c r="Z8" s="277"/>
      <c r="AA8" s="265"/>
      <c r="AB8" s="265"/>
      <c r="AC8" s="265"/>
      <c r="AD8" s="265"/>
      <c r="AE8" s="265"/>
      <c r="AF8" s="265"/>
      <c r="AG8" s="265"/>
      <c r="AH8" s="265"/>
      <c r="AI8" s="265"/>
      <c r="AJ8" s="265"/>
      <c r="AK8" s="279"/>
      <c r="AL8" s="265"/>
      <c r="AM8" s="265"/>
      <c r="AN8" s="265"/>
      <c r="AO8" s="265"/>
      <c r="AP8" s="265"/>
      <c r="AQ8" s="265"/>
      <c r="AR8" s="265"/>
      <c r="AS8" s="265"/>
      <c r="AT8" s="267"/>
      <c r="AU8" s="267"/>
      <c r="AV8" s="267"/>
      <c r="AW8" s="267"/>
      <c r="AX8" s="267"/>
      <c r="AY8" s="267"/>
      <c r="AZ8" s="267"/>
      <c r="BA8" s="267"/>
      <c r="BB8" s="267"/>
      <c r="BC8" s="267"/>
      <c r="BD8" s="265"/>
      <c r="BE8" s="265"/>
      <c r="BF8" s="265"/>
      <c r="BG8" s="265"/>
      <c r="BH8" s="265"/>
      <c r="BI8" s="265"/>
      <c r="BJ8" s="265"/>
      <c r="BK8" s="265"/>
      <c r="BL8" s="265"/>
      <c r="BM8" s="265"/>
      <c r="BN8" s="265"/>
      <c r="BO8" s="265"/>
      <c r="BP8" s="265"/>
      <c r="BQ8" s="265"/>
      <c r="BR8" s="265"/>
    </row>
    <row r="9" spans="1:70" s="258" customFormat="1" ht="14.25" customHeight="1" x14ac:dyDescent="0.2">
      <c r="A9" s="281"/>
      <c r="B9" s="281"/>
      <c r="C9" s="164" t="s">
        <v>108</v>
      </c>
      <c r="D9" s="282"/>
      <c r="E9" s="282"/>
      <c r="F9" s="282"/>
      <c r="G9" s="282"/>
      <c r="H9" s="282"/>
      <c r="I9" s="282"/>
      <c r="J9" s="282"/>
      <c r="K9" s="282"/>
      <c r="L9" s="282"/>
      <c r="M9" s="282"/>
      <c r="N9" s="282"/>
      <c r="Y9" s="277"/>
      <c r="Z9" s="277"/>
      <c r="AA9" s="149"/>
      <c r="AB9" s="149"/>
      <c r="AC9" s="149"/>
      <c r="AD9" s="149"/>
      <c r="AE9" s="149"/>
      <c r="AF9" s="149"/>
      <c r="AG9" s="149"/>
      <c r="AH9" s="149"/>
      <c r="AI9" s="149"/>
      <c r="AJ9" s="149"/>
      <c r="AK9" s="283"/>
      <c r="AL9" s="149"/>
      <c r="AM9" s="149"/>
      <c r="AN9" s="149"/>
      <c r="AO9" s="149"/>
      <c r="AP9" s="149"/>
      <c r="AQ9" s="149"/>
      <c r="AR9" s="149"/>
      <c r="AS9" s="149"/>
      <c r="AT9" s="260"/>
      <c r="AU9" s="260"/>
      <c r="AV9" s="260"/>
      <c r="AW9" s="260"/>
      <c r="AX9" s="260"/>
      <c r="AY9" s="260"/>
      <c r="AZ9" s="260"/>
      <c r="BA9" s="260"/>
      <c r="BB9" s="260"/>
      <c r="BC9" s="260"/>
      <c r="BD9" s="149"/>
      <c r="BE9" s="149"/>
      <c r="BF9" s="149"/>
      <c r="BG9" s="149"/>
      <c r="BH9" s="149"/>
      <c r="BI9" s="149"/>
      <c r="BJ9" s="149"/>
      <c r="BK9" s="149"/>
      <c r="BL9" s="149"/>
      <c r="BM9" s="149"/>
      <c r="BN9" s="149"/>
      <c r="BO9" s="149"/>
      <c r="BP9" s="149"/>
      <c r="BQ9" s="149"/>
      <c r="BR9" s="149"/>
    </row>
    <row r="10" spans="1:70" s="286" customFormat="1" ht="14.25" customHeight="1" x14ac:dyDescent="0.2">
      <c r="A10" s="284" t="s">
        <v>156</v>
      </c>
      <c r="B10" s="285" t="s">
        <v>194</v>
      </c>
      <c r="C10" s="285" t="s">
        <v>195</v>
      </c>
      <c r="D10" s="282"/>
      <c r="E10" s="164" t="s">
        <v>218</v>
      </c>
      <c r="F10" s="258"/>
      <c r="G10" s="258"/>
      <c r="H10" s="258"/>
      <c r="I10" s="258"/>
      <c r="J10" s="258"/>
      <c r="K10" s="258"/>
      <c r="L10" s="258"/>
      <c r="M10" s="258"/>
      <c r="N10" s="258"/>
      <c r="O10" s="258"/>
      <c r="P10" s="258"/>
      <c r="Q10" s="258"/>
      <c r="R10" s="258"/>
      <c r="S10" s="258"/>
      <c r="T10" s="258"/>
      <c r="U10" s="258"/>
      <c r="V10" s="258"/>
      <c r="W10" s="258"/>
      <c r="X10" s="258"/>
      <c r="Y10" s="277"/>
      <c r="Z10" s="277"/>
      <c r="AA10" s="149"/>
      <c r="AB10" s="149"/>
      <c r="AC10" s="149"/>
      <c r="AD10" s="149"/>
      <c r="AE10" s="149"/>
      <c r="AF10" s="149"/>
      <c r="AG10" s="149"/>
      <c r="AH10" s="149"/>
      <c r="AI10" s="149"/>
      <c r="AJ10" s="149"/>
      <c r="AK10" s="283"/>
      <c r="AL10" s="149"/>
      <c r="AM10" s="149"/>
      <c r="AN10" s="149"/>
      <c r="AO10" s="149"/>
      <c r="AP10" s="149"/>
      <c r="AQ10" s="149"/>
      <c r="AR10" s="149"/>
      <c r="AS10" s="149"/>
      <c r="AT10" s="260"/>
      <c r="AU10" s="260"/>
      <c r="AV10" s="260"/>
      <c r="AW10" s="260"/>
      <c r="AX10" s="260"/>
      <c r="AY10" s="260"/>
      <c r="AZ10" s="260"/>
      <c r="BA10" s="260"/>
      <c r="BB10" s="260"/>
      <c r="BC10" s="260"/>
      <c r="BD10" s="149"/>
      <c r="BE10" s="149"/>
      <c r="BF10" s="149"/>
      <c r="BG10" s="149"/>
      <c r="BH10" s="149"/>
      <c r="BI10" s="149"/>
      <c r="BJ10" s="149"/>
      <c r="BK10" s="149"/>
      <c r="BL10" s="149"/>
      <c r="BM10" s="149"/>
      <c r="BN10" s="149"/>
      <c r="BO10" s="149"/>
      <c r="BP10" s="149"/>
      <c r="BQ10" s="149"/>
      <c r="BR10" s="149"/>
    </row>
    <row r="11" spans="1:70" s="286" customFormat="1" ht="14.25" customHeight="1" x14ac:dyDescent="0.25">
      <c r="A11" s="284"/>
      <c r="B11" s="285"/>
      <c r="C11" s="285"/>
      <c r="D11" s="282"/>
      <c r="E11" s="273" t="s">
        <v>176</v>
      </c>
      <c r="F11" s="287" t="s">
        <v>75</v>
      </c>
      <c r="G11" s="287" t="s">
        <v>177</v>
      </c>
      <c r="H11" s="287" t="s">
        <v>178</v>
      </c>
      <c r="I11" s="287" t="s">
        <v>78</v>
      </c>
      <c r="J11" s="288" t="s">
        <v>79</v>
      </c>
      <c r="K11" s="287" t="s">
        <v>80</v>
      </c>
      <c r="L11" s="287" t="s">
        <v>81</v>
      </c>
      <c r="M11" s="287" t="s">
        <v>82</v>
      </c>
      <c r="N11" s="287" t="s">
        <v>83</v>
      </c>
      <c r="O11" s="258"/>
      <c r="P11" s="258"/>
      <c r="Q11" s="258"/>
      <c r="R11" s="258"/>
      <c r="S11" s="258"/>
      <c r="T11" s="258"/>
      <c r="U11" s="258"/>
      <c r="V11" s="258"/>
      <c r="W11" s="258"/>
      <c r="X11" s="258"/>
      <c r="Y11" s="277"/>
      <c r="Z11" s="277"/>
      <c r="AA11" s="149"/>
      <c r="AB11" s="149"/>
      <c r="AC11" s="149"/>
      <c r="AD11" s="149"/>
      <c r="AE11" s="149"/>
      <c r="AF11" s="149"/>
      <c r="AG11" s="149"/>
      <c r="AH11" s="149"/>
      <c r="AI11" s="149"/>
      <c r="AJ11" s="149"/>
      <c r="AK11" s="283"/>
      <c r="AL11" s="149"/>
      <c r="AM11" s="149"/>
      <c r="AN11" s="149"/>
      <c r="AO11" s="149"/>
      <c r="AP11" s="149"/>
      <c r="AQ11" s="149"/>
      <c r="AR11" s="149"/>
      <c r="AS11" s="149"/>
      <c r="AT11" s="260"/>
      <c r="AU11" s="260"/>
      <c r="AV11" s="260"/>
      <c r="AW11" s="260"/>
      <c r="AX11" s="260"/>
      <c r="AY11" s="260"/>
      <c r="AZ11" s="260"/>
      <c r="BA11" s="260"/>
      <c r="BB11" s="260"/>
      <c r="BC11" s="260"/>
      <c r="BD11" s="149"/>
      <c r="BE11" s="149"/>
      <c r="BF11" s="149"/>
      <c r="BG11" s="149"/>
      <c r="BH11" s="149"/>
      <c r="BI11" s="149"/>
      <c r="BJ11" s="149"/>
      <c r="BK11" s="149"/>
      <c r="BL11" s="149"/>
      <c r="BM11" s="149"/>
      <c r="BN11" s="149"/>
      <c r="BO11" s="149"/>
      <c r="BP11" s="149"/>
      <c r="BQ11" s="149"/>
      <c r="BR11" s="149"/>
    </row>
    <row r="12" spans="1:70" s="286" customFormat="1" ht="13.5" customHeight="1" x14ac:dyDescent="0.2">
      <c r="A12" s="289">
        <v>1</v>
      </c>
      <c r="B12" s="132"/>
      <c r="C12" s="132"/>
      <c r="D12" s="282"/>
      <c r="E12" s="290" t="str">
        <f>B10</f>
        <v>Извадка 1</v>
      </c>
      <c r="F12" s="291" t="str">
        <f>IF(F20=0,"",F20)</f>
        <v/>
      </c>
      <c r="G12" s="291">
        <f>IF(F12&lt;4,"",MIN(AB16:AB1015))</f>
        <v>0</v>
      </c>
      <c r="H12" s="291">
        <f>MAX(AB16:AC1015)</f>
        <v>0</v>
      </c>
      <c r="I12" s="291">
        <f>IF(F12&lt;4,"",H12-G12)</f>
        <v>0</v>
      </c>
      <c r="J12" s="292" t="str">
        <f>IF(F12="","",AVERAGE(AB16:AB1015))</f>
        <v/>
      </c>
      <c r="K12" s="292" t="str">
        <f>IF(F12="","",STDEV(AB16:AB1015))</f>
        <v/>
      </c>
      <c r="L12" s="292" t="str">
        <f>IF(F12="","",K12/J12*100)</f>
        <v/>
      </c>
      <c r="M12" s="293" t="str">
        <f>IF(F12="","",CONCATENATE(ROUND(AH5,3),AM5))</f>
        <v/>
      </c>
      <c r="N12" s="293" t="str">
        <f>IF(F12="","",CONCATENATE(ROUND(AI5,3),AN5))</f>
        <v/>
      </c>
      <c r="O12" s="258"/>
      <c r="P12" s="258"/>
      <c r="Q12" s="258"/>
      <c r="R12" s="258"/>
      <c r="S12" s="258"/>
      <c r="T12" s="258"/>
      <c r="U12" s="258"/>
      <c r="V12" s="258"/>
      <c r="W12" s="258"/>
      <c r="X12" s="258"/>
      <c r="Y12" s="277"/>
      <c r="Z12" s="277"/>
      <c r="AA12" s="149"/>
      <c r="AB12" s="149"/>
      <c r="AC12" s="149"/>
      <c r="AD12" s="149"/>
      <c r="AE12" s="149"/>
      <c r="AF12" s="149"/>
      <c r="AG12" s="149"/>
      <c r="AH12" s="149"/>
      <c r="AI12" s="149"/>
      <c r="AJ12" s="149"/>
      <c r="AK12" s="283"/>
      <c r="AL12" s="149"/>
      <c r="AM12" s="149"/>
      <c r="AN12" s="149"/>
      <c r="AO12" s="149"/>
      <c r="AP12" s="149"/>
      <c r="AQ12" s="149"/>
      <c r="AR12" s="149"/>
      <c r="AS12" s="149"/>
      <c r="AT12" s="260"/>
      <c r="AU12" s="260"/>
      <c r="AV12" s="260"/>
      <c r="AW12" s="260"/>
      <c r="AX12" s="260"/>
      <c r="AY12" s="260"/>
      <c r="AZ12" s="260"/>
      <c r="BA12" s="260"/>
      <c r="BB12" s="260"/>
      <c r="BC12" s="260"/>
      <c r="BD12" s="149"/>
      <c r="BE12" s="149"/>
      <c r="BF12" s="149"/>
      <c r="BG12" s="149"/>
      <c r="BH12" s="149"/>
      <c r="BI12" s="149"/>
      <c r="BJ12" s="149"/>
      <c r="BK12" s="149"/>
      <c r="BL12" s="149"/>
      <c r="BM12" s="149"/>
      <c r="BN12" s="149"/>
      <c r="BO12" s="149"/>
      <c r="BP12" s="149"/>
      <c r="BQ12" s="149"/>
      <c r="BR12" s="149"/>
    </row>
    <row r="13" spans="1:70" s="286" customFormat="1" ht="13.5" customHeight="1" x14ac:dyDescent="0.2">
      <c r="A13" s="294">
        <v>2</v>
      </c>
      <c r="B13" s="132"/>
      <c r="C13" s="132"/>
      <c r="D13" s="295"/>
      <c r="E13" s="290" t="str">
        <f>C10</f>
        <v>Извадка 2</v>
      </c>
      <c r="F13" s="291" t="str">
        <f>IF(F12=0,"",F12)</f>
        <v/>
      </c>
      <c r="G13" s="291">
        <f>IF(F13&lt;4,"",MIN(AC16:AC1015))</f>
        <v>0</v>
      </c>
      <c r="H13" s="291">
        <f>MAX(AC16:AC1015)</f>
        <v>0</v>
      </c>
      <c r="I13" s="291">
        <f>IF(F13&lt;4,"",H13-G13)</f>
        <v>0</v>
      </c>
      <c r="J13" s="292" t="str">
        <f>IF(F13="","",AVERAGE(AC16:AC1015))</f>
        <v/>
      </c>
      <c r="K13" s="292" t="str">
        <f>IF(F13="","",STDEV(AC16:AC1015))</f>
        <v/>
      </c>
      <c r="L13" s="292" t="str">
        <f>IF(F13="","",K13/J13*100)</f>
        <v/>
      </c>
      <c r="M13" s="293" t="str">
        <f>IF(F13="","",CONCATENATE(ROUND(AH6,3),AM6))</f>
        <v/>
      </c>
      <c r="N13" s="293" t="str">
        <f>IF(F13="","",CONCATENATE(ROUND(AI6,3),AN6))</f>
        <v/>
      </c>
      <c r="O13" s="258"/>
      <c r="P13" s="258"/>
      <c r="Q13" s="258"/>
      <c r="R13" s="258"/>
      <c r="S13" s="258"/>
      <c r="T13" s="258"/>
      <c r="U13" s="258"/>
      <c r="V13" s="258"/>
      <c r="W13" s="258"/>
      <c r="X13" s="258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296"/>
      <c r="AL13" s="149"/>
      <c r="AM13" s="149"/>
      <c r="AN13" s="149"/>
      <c r="AO13" s="149"/>
      <c r="AP13" s="149"/>
      <c r="AQ13" s="149"/>
      <c r="AR13" s="149"/>
      <c r="AS13" s="149"/>
      <c r="AT13" s="260"/>
      <c r="AU13" s="260"/>
      <c r="AV13" s="260"/>
      <c r="AW13" s="260"/>
      <c r="AX13" s="260"/>
      <c r="AY13" s="260"/>
      <c r="AZ13" s="260"/>
      <c r="BA13" s="260"/>
      <c r="BB13" s="260"/>
      <c r="BC13" s="260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</row>
    <row r="14" spans="1:70" s="286" customFormat="1" ht="13.5" customHeight="1" x14ac:dyDescent="0.2">
      <c r="A14" s="294">
        <v>3</v>
      </c>
      <c r="B14" s="132"/>
      <c r="C14" s="132"/>
      <c r="D14" s="295"/>
      <c r="E14" s="258"/>
      <c r="F14" s="258"/>
      <c r="G14" s="258"/>
      <c r="H14" s="258"/>
      <c r="I14" s="258"/>
      <c r="J14" s="258"/>
      <c r="K14" s="258"/>
      <c r="L14" s="258"/>
      <c r="M14" s="258"/>
      <c r="N14" s="258"/>
      <c r="O14" s="258"/>
      <c r="P14" s="258"/>
      <c r="Q14" s="258"/>
      <c r="R14" s="258"/>
      <c r="S14" s="258"/>
      <c r="T14" s="258"/>
      <c r="U14" s="258"/>
      <c r="V14" s="258"/>
      <c r="W14" s="258"/>
      <c r="X14" s="258"/>
      <c r="Y14" s="149"/>
      <c r="Z14" s="149"/>
      <c r="AA14" s="149"/>
      <c r="AB14" s="149" t="s">
        <v>179</v>
      </c>
      <c r="AC14" s="149">
        <f>SUM(AK17:AK1016)</f>
        <v>0</v>
      </c>
      <c r="AD14" s="149">
        <f>SUMSQ((AK17:AK1016))</f>
        <v>0</v>
      </c>
      <c r="AE14" s="149"/>
      <c r="AF14" s="149"/>
      <c r="AG14" s="149"/>
      <c r="AH14" s="149"/>
      <c r="AI14" s="149"/>
      <c r="AJ14" s="149"/>
      <c r="AK14" s="296"/>
      <c r="AL14" s="149"/>
      <c r="AM14" s="149"/>
      <c r="AN14" s="149"/>
      <c r="AO14" s="149"/>
      <c r="AP14" s="149"/>
      <c r="AQ14" s="149"/>
      <c r="AR14" s="149"/>
      <c r="AS14" s="149"/>
      <c r="AT14" s="260"/>
      <c r="AU14" s="260"/>
      <c r="AV14" s="260"/>
      <c r="AW14" s="260"/>
      <c r="AX14" s="260"/>
      <c r="AY14" s="260"/>
      <c r="AZ14" s="260"/>
      <c r="BA14" s="260"/>
      <c r="BB14" s="260"/>
      <c r="BC14" s="260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</row>
    <row r="15" spans="1:70" s="241" customFormat="1" ht="13.5" customHeight="1" x14ac:dyDescent="0.2">
      <c r="A15" s="294">
        <v>4</v>
      </c>
      <c r="B15" s="132"/>
      <c r="C15" s="132"/>
      <c r="D15" s="297"/>
      <c r="E15" s="253"/>
      <c r="F15" s="253"/>
      <c r="G15" s="253"/>
      <c r="H15" s="253"/>
      <c r="I15" s="253"/>
      <c r="J15" s="253"/>
      <c r="K15" s="253"/>
      <c r="L15" s="253"/>
      <c r="M15" s="253"/>
      <c r="N15" s="253"/>
      <c r="O15" s="253"/>
      <c r="P15" s="253"/>
      <c r="Q15" s="253"/>
      <c r="R15" s="253"/>
      <c r="S15" s="253"/>
      <c r="T15" s="253"/>
      <c r="U15" s="253"/>
      <c r="V15" s="253"/>
      <c r="W15" s="253"/>
      <c r="X15" s="253"/>
      <c r="Y15" s="256"/>
      <c r="Z15" s="256"/>
      <c r="AA15" s="256"/>
      <c r="AB15" s="256"/>
      <c r="AC15" s="256"/>
      <c r="AD15" s="256"/>
      <c r="AE15" s="256"/>
      <c r="AF15" s="256"/>
      <c r="AG15" s="256"/>
      <c r="AH15" s="256"/>
      <c r="AI15" s="256"/>
      <c r="AJ15" s="149"/>
      <c r="AK15" s="296"/>
      <c r="AL15" s="149"/>
      <c r="AM15" s="256"/>
      <c r="AN15" s="256"/>
      <c r="AO15" s="256"/>
      <c r="AP15" s="256"/>
      <c r="AQ15" s="256"/>
      <c r="AR15" s="256"/>
      <c r="AS15" s="256"/>
      <c r="AT15" s="257"/>
      <c r="AU15" s="257"/>
      <c r="AV15" s="257"/>
      <c r="AW15" s="257"/>
      <c r="AX15" s="257"/>
      <c r="AY15" s="257"/>
      <c r="AZ15" s="257"/>
      <c r="BA15" s="257"/>
      <c r="BB15" s="257"/>
      <c r="BC15" s="257"/>
      <c r="BD15" s="256"/>
      <c r="BE15" s="256"/>
      <c r="BF15" s="256"/>
      <c r="BG15" s="256"/>
      <c r="BH15" s="256"/>
      <c r="BI15" s="256"/>
      <c r="BJ15" s="256"/>
      <c r="BK15" s="256"/>
      <c r="BL15" s="256"/>
      <c r="BM15" s="256"/>
      <c r="BN15" s="256"/>
      <c r="BO15" s="256"/>
      <c r="BP15" s="256"/>
      <c r="BQ15" s="256"/>
      <c r="BR15" s="256"/>
    </row>
    <row r="16" spans="1:70" ht="13.5" customHeight="1" x14ac:dyDescent="0.25">
      <c r="A16" s="294">
        <v>5</v>
      </c>
      <c r="B16" s="132"/>
      <c r="C16" s="132"/>
      <c r="E16" s="255"/>
      <c r="F16" s="253"/>
      <c r="G16" s="253"/>
      <c r="H16" s="253"/>
      <c r="I16" s="253"/>
      <c r="J16" s="253"/>
      <c r="K16" s="253"/>
      <c r="L16" s="253"/>
      <c r="M16" s="253"/>
      <c r="N16" s="253"/>
      <c r="AA16" s="256">
        <v>1</v>
      </c>
      <c r="AB16" s="256" t="str">
        <f t="shared" ref="AB16:AB79" si="0">IF(AK17="","",B12)</f>
        <v/>
      </c>
      <c r="AC16" s="256" t="str">
        <f t="shared" ref="AC16:AC79" si="1">IF(AK17="","",C12)</f>
        <v/>
      </c>
      <c r="AF16" s="193"/>
      <c r="AG16" s="193" t="e">
        <f>AG27-AG22</f>
        <v>#NUM!</v>
      </c>
      <c r="AH16" s="193" t="e">
        <f>AG16*3</f>
        <v>#NUM!</v>
      </c>
      <c r="AI16" s="193"/>
      <c r="AJ16" s="193"/>
      <c r="AK16" s="296" t="s">
        <v>165</v>
      </c>
    </row>
    <row r="17" spans="1:37" ht="13.5" customHeight="1" x14ac:dyDescent="0.25">
      <c r="A17" s="294">
        <v>6</v>
      </c>
      <c r="B17" s="132"/>
      <c r="C17" s="132"/>
      <c r="E17" s="164" t="s">
        <v>219</v>
      </c>
      <c r="F17" s="253"/>
      <c r="G17" s="253"/>
      <c r="H17" s="253"/>
      <c r="I17" s="253"/>
      <c r="J17" s="253"/>
      <c r="K17" s="253"/>
      <c r="L17" s="253"/>
      <c r="M17" s="253"/>
      <c r="N17" s="253"/>
      <c r="AA17" s="256">
        <v>2</v>
      </c>
      <c r="AB17" s="256" t="str">
        <f t="shared" si="0"/>
        <v/>
      </c>
      <c r="AC17" s="256" t="str">
        <f t="shared" si="1"/>
        <v/>
      </c>
      <c r="AF17" s="193" t="s">
        <v>72</v>
      </c>
      <c r="AG17" s="193" t="e">
        <f>AG22-AH16</f>
        <v>#NUM!</v>
      </c>
      <c r="AH17" s="193"/>
      <c r="AI17" s="193"/>
      <c r="AJ17" s="193"/>
      <c r="AK17" s="296" t="str">
        <f t="shared" ref="AK17:AK80" si="2">IF(OR(B12=0,C12=0),"",C12-B12)</f>
        <v/>
      </c>
    </row>
    <row r="18" spans="1:37" ht="13.5" customHeight="1" x14ac:dyDescent="0.25">
      <c r="A18" s="294">
        <v>7</v>
      </c>
      <c r="B18" s="132"/>
      <c r="C18" s="132"/>
      <c r="E18" s="253"/>
      <c r="F18" s="298" t="s">
        <v>75</v>
      </c>
      <c r="G18" s="299" t="str">
        <f>B10</f>
        <v>Извадка 1</v>
      </c>
      <c r="H18" s="300"/>
      <c r="I18" s="299" t="str">
        <f>C10</f>
        <v>Извадка 2</v>
      </c>
      <c r="J18" s="300"/>
      <c r="K18" s="301" t="s">
        <v>180</v>
      </c>
      <c r="L18" s="302"/>
      <c r="M18" s="302"/>
      <c r="N18" s="303"/>
      <c r="P18" s="304" t="s">
        <v>181</v>
      </c>
      <c r="Q18" s="304"/>
      <c r="R18" s="304"/>
      <c r="S18" s="304"/>
      <c r="AA18" s="256">
        <v>3</v>
      </c>
      <c r="AB18" s="256" t="str">
        <f t="shared" si="0"/>
        <v/>
      </c>
      <c r="AC18" s="256" t="str">
        <f t="shared" si="1"/>
        <v/>
      </c>
      <c r="AF18" s="193" t="s">
        <v>73</v>
      </c>
      <c r="AG18" s="193">
        <f>MIN(AB16:AB1015)</f>
        <v>0</v>
      </c>
      <c r="AH18" s="193"/>
      <c r="AI18" s="193"/>
      <c r="AJ18" s="193"/>
      <c r="AK18" s="296" t="str">
        <f t="shared" si="2"/>
        <v/>
      </c>
    </row>
    <row r="19" spans="1:37" ht="13.5" customHeight="1" x14ac:dyDescent="0.25">
      <c r="A19" s="294">
        <v>8</v>
      </c>
      <c r="B19" s="132"/>
      <c r="C19" s="132"/>
      <c r="E19" s="253"/>
      <c r="F19" s="305"/>
      <c r="G19" s="306" t="s">
        <v>235</v>
      </c>
      <c r="H19" s="306" t="s">
        <v>236</v>
      </c>
      <c r="I19" s="306" t="s">
        <v>237</v>
      </c>
      <c r="J19" s="306" t="s">
        <v>238</v>
      </c>
      <c r="K19" s="314" t="s">
        <v>165</v>
      </c>
      <c r="L19" s="315"/>
      <c r="M19" s="306" t="s">
        <v>182</v>
      </c>
      <c r="N19" s="306" t="s">
        <v>150</v>
      </c>
      <c r="P19" s="304"/>
      <c r="Q19" s="304"/>
      <c r="R19" s="304"/>
      <c r="S19" s="304"/>
      <c r="AA19" s="256">
        <v>4</v>
      </c>
      <c r="AB19" s="256" t="str">
        <f t="shared" si="0"/>
        <v/>
      </c>
      <c r="AC19" s="256" t="str">
        <f t="shared" si="1"/>
        <v/>
      </c>
      <c r="AF19" s="193" t="s">
        <v>74</v>
      </c>
      <c r="AG19" s="193" t="e">
        <f>IF(AG18&lt;AG17,AG18,0)</f>
        <v>#NUM!</v>
      </c>
      <c r="AH19" s="193" t="e">
        <f>IF(AG18&lt;AG17,4,0)</f>
        <v>#NUM!</v>
      </c>
      <c r="AI19" s="193"/>
      <c r="AJ19" s="193"/>
      <c r="AK19" s="296" t="str">
        <f t="shared" si="2"/>
        <v/>
      </c>
    </row>
    <row r="20" spans="1:37" ht="13.5" customHeight="1" x14ac:dyDescent="0.25">
      <c r="A20" s="294">
        <v>9</v>
      </c>
      <c r="B20" s="132"/>
      <c r="C20" s="132"/>
      <c r="E20" s="253"/>
      <c r="F20" s="291">
        <f>COUNT(AK17:AK1016)</f>
        <v>0</v>
      </c>
      <c r="G20" s="307" t="str">
        <f>IF(F20&lt;4,"",AVERAGE(AB16:AB1015))</f>
        <v/>
      </c>
      <c r="H20" s="307" t="str">
        <f>IF(F20&lt;4,"",STDEV(AB16:AB1015))</f>
        <v/>
      </c>
      <c r="I20" s="307" t="str">
        <f>IF(F20&lt;4,"",AVERAGE(AC16:AC21015))</f>
        <v/>
      </c>
      <c r="J20" s="307" t="str">
        <f>IF(F20&lt;4,"",STDEV(AC16:AC1015))</f>
        <v/>
      </c>
      <c r="K20" s="316" t="str">
        <f>IF(F20&lt;4,"",(I20-G20))</f>
        <v/>
      </c>
      <c r="L20" s="317"/>
      <c r="M20" s="307" t="str">
        <f>IF(F20&lt;4,"",ABS((AC14/F20)/SQRT((AD14-F20*((AC14/F20)^2))/(F20^2-F20))))</f>
        <v/>
      </c>
      <c r="N20" s="307" t="str">
        <f>IF(F20=0,"",(TDIST(M20,F20-1,2)))</f>
        <v/>
      </c>
      <c r="AA20" s="256">
        <v>5</v>
      </c>
      <c r="AB20" s="256" t="str">
        <f t="shared" si="0"/>
        <v/>
      </c>
      <c r="AC20" s="256" t="str">
        <f t="shared" si="1"/>
        <v/>
      </c>
      <c r="AF20" s="308">
        <v>0</v>
      </c>
      <c r="AG20" s="193" t="e">
        <f>IF(AG18&lt;AG17,AG17,AG18)</f>
        <v>#NUM!</v>
      </c>
      <c r="AH20" s="193">
        <v>5</v>
      </c>
      <c r="AI20" s="193">
        <v>3</v>
      </c>
      <c r="AJ20" s="193"/>
      <c r="AK20" s="296" t="str">
        <f t="shared" si="2"/>
        <v/>
      </c>
    </row>
    <row r="21" spans="1:37" ht="13.5" customHeight="1" x14ac:dyDescent="0.25">
      <c r="A21" s="294">
        <v>10</v>
      </c>
      <c r="B21" s="132"/>
      <c r="C21" s="132"/>
      <c r="E21" s="253"/>
      <c r="F21" s="253"/>
      <c r="G21" s="253"/>
      <c r="H21" s="253"/>
      <c r="I21" s="253"/>
      <c r="J21" s="253"/>
      <c r="K21" s="253"/>
      <c r="L21" s="253"/>
      <c r="M21" s="253"/>
      <c r="N21" s="253"/>
      <c r="AA21" s="256">
        <v>6</v>
      </c>
      <c r="AB21" s="256" t="str">
        <f t="shared" si="0"/>
        <v/>
      </c>
      <c r="AC21" s="256" t="str">
        <f t="shared" si="1"/>
        <v/>
      </c>
      <c r="AF21" s="308">
        <v>0</v>
      </c>
      <c r="AG21" s="193" t="e">
        <f>IF(AG18&lt;AG17,AG17,AG18)</f>
        <v>#NUM!</v>
      </c>
      <c r="AH21" s="193">
        <v>4</v>
      </c>
      <c r="AI21" s="193">
        <v>4</v>
      </c>
      <c r="AJ21" s="193"/>
      <c r="AK21" s="296" t="str">
        <f t="shared" si="2"/>
        <v/>
      </c>
    </row>
    <row r="22" spans="1:37" ht="13.5" customHeight="1" x14ac:dyDescent="0.25">
      <c r="A22" s="294">
        <v>11</v>
      </c>
      <c r="B22" s="132"/>
      <c r="C22" s="132"/>
      <c r="E22" s="255"/>
      <c r="F22" s="253"/>
      <c r="G22" s="253"/>
      <c r="H22" s="253"/>
      <c r="I22" s="253"/>
      <c r="J22" s="253"/>
      <c r="K22" s="253"/>
      <c r="L22" s="253"/>
      <c r="M22" s="253"/>
      <c r="N22" s="253"/>
      <c r="AA22" s="256">
        <v>7</v>
      </c>
      <c r="AB22" s="256" t="str">
        <f t="shared" si="0"/>
        <v/>
      </c>
      <c r="AC22" s="256" t="str">
        <f t="shared" si="1"/>
        <v/>
      </c>
      <c r="AF22" s="308">
        <v>0.25</v>
      </c>
      <c r="AG22" s="193" t="e">
        <f>PERCENTILE(AB16:AB1015,AF22)</f>
        <v>#NUM!</v>
      </c>
      <c r="AH22" s="193">
        <v>4</v>
      </c>
      <c r="AI22" s="193">
        <v>4</v>
      </c>
      <c r="AJ22" s="193"/>
      <c r="AK22" s="296" t="str">
        <f t="shared" si="2"/>
        <v/>
      </c>
    </row>
    <row r="23" spans="1:37" ht="13.5" customHeight="1" x14ac:dyDescent="0.25">
      <c r="A23" s="294">
        <v>12</v>
      </c>
      <c r="B23" s="132"/>
      <c r="C23" s="132"/>
      <c r="E23" s="255"/>
      <c r="F23" s="253"/>
      <c r="G23" s="253"/>
      <c r="H23" s="253"/>
      <c r="I23" s="253"/>
      <c r="J23" s="253"/>
      <c r="K23" s="253"/>
      <c r="L23" s="253"/>
      <c r="M23" s="253"/>
      <c r="N23" s="253"/>
      <c r="AA23" s="256">
        <v>8</v>
      </c>
      <c r="AB23" s="256" t="str">
        <f t="shared" si="0"/>
        <v/>
      </c>
      <c r="AC23" s="256" t="str">
        <f t="shared" si="1"/>
        <v/>
      </c>
      <c r="AF23" s="308">
        <v>0.25</v>
      </c>
      <c r="AG23" s="193" t="e">
        <f>PERCENTILE(AB16:AB1016,AF23)</f>
        <v>#NUM!</v>
      </c>
      <c r="AH23" s="193">
        <v>6</v>
      </c>
      <c r="AI23" s="193">
        <v>2</v>
      </c>
      <c r="AJ23" s="193"/>
      <c r="AK23" s="296" t="str">
        <f t="shared" si="2"/>
        <v/>
      </c>
    </row>
    <row r="24" spans="1:37" ht="13.5" customHeight="1" x14ac:dyDescent="0.25">
      <c r="A24" s="294">
        <v>13</v>
      </c>
      <c r="B24" s="132"/>
      <c r="C24" s="132"/>
      <c r="E24" s="219" t="s">
        <v>167</v>
      </c>
      <c r="F24" s="219"/>
      <c r="G24" s="219"/>
      <c r="H24" s="219"/>
      <c r="I24" s="219"/>
      <c r="J24" s="219"/>
      <c r="K24" s="219"/>
      <c r="L24" s="219"/>
      <c r="M24" s="219"/>
      <c r="N24" s="219"/>
      <c r="AA24" s="256">
        <v>9</v>
      </c>
      <c r="AB24" s="256" t="str">
        <f t="shared" si="0"/>
        <v/>
      </c>
      <c r="AC24" s="256" t="str">
        <f t="shared" si="1"/>
        <v/>
      </c>
      <c r="AF24" s="308">
        <v>0.5</v>
      </c>
      <c r="AG24" s="193" t="e">
        <f>PERCENTILE(AB16:AB1015,AF24)</f>
        <v>#NUM!</v>
      </c>
      <c r="AH24" s="193">
        <v>6</v>
      </c>
      <c r="AI24" s="193">
        <v>2</v>
      </c>
      <c r="AJ24" s="193"/>
      <c r="AK24" s="296" t="str">
        <f t="shared" si="2"/>
        <v/>
      </c>
    </row>
    <row r="25" spans="1:37" ht="13.5" customHeight="1" x14ac:dyDescent="0.25">
      <c r="A25" s="294">
        <v>14</v>
      </c>
      <c r="B25" s="132"/>
      <c r="C25" s="132"/>
      <c r="D25" s="309"/>
      <c r="E25" s="192"/>
      <c r="F25" s="221" t="s">
        <v>183</v>
      </c>
      <c r="G25" s="221"/>
      <c r="H25" s="192"/>
      <c r="I25" s="192"/>
      <c r="J25" s="222"/>
      <c r="K25" s="223"/>
      <c r="L25" s="224"/>
      <c r="M25" s="224"/>
      <c r="N25" s="224"/>
      <c r="AA25" s="256">
        <v>10</v>
      </c>
      <c r="AB25" s="256" t="str">
        <f t="shared" si="0"/>
        <v/>
      </c>
      <c r="AC25" s="256" t="str">
        <f t="shared" si="1"/>
        <v/>
      </c>
      <c r="AF25" s="308">
        <v>0.5</v>
      </c>
      <c r="AG25" s="193" t="e">
        <f>PERCENTILE(AB16:AB1015,AF25)</f>
        <v>#NUM!</v>
      </c>
      <c r="AH25" s="193">
        <v>2</v>
      </c>
      <c r="AI25" s="193">
        <v>6</v>
      </c>
      <c r="AJ25" s="193"/>
      <c r="AK25" s="296" t="str">
        <f t="shared" si="2"/>
        <v/>
      </c>
    </row>
    <row r="26" spans="1:37" ht="13.5" customHeight="1" x14ac:dyDescent="0.25">
      <c r="A26" s="294">
        <v>15</v>
      </c>
      <c r="B26" s="132"/>
      <c r="C26" s="132"/>
      <c r="D26" s="309"/>
      <c r="E26" s="192"/>
      <c r="F26" s="225" t="s">
        <v>193</v>
      </c>
      <c r="G26" s="221"/>
      <c r="H26" s="192"/>
      <c r="I26" s="192"/>
      <c r="J26" s="192"/>
      <c r="K26" s="223"/>
      <c r="L26" s="224"/>
      <c r="M26" s="224"/>
      <c r="N26" s="224"/>
      <c r="O26" s="310"/>
      <c r="P26" s="310"/>
      <c r="Q26" s="310"/>
      <c r="R26" s="310"/>
      <c r="S26" s="310"/>
      <c r="AA26" s="256">
        <v>11</v>
      </c>
      <c r="AB26" s="256" t="str">
        <f t="shared" si="0"/>
        <v/>
      </c>
      <c r="AC26" s="256" t="str">
        <f t="shared" si="1"/>
        <v/>
      </c>
      <c r="AF26" s="308">
        <v>0.75</v>
      </c>
      <c r="AG26" s="193" t="e">
        <f>PERCENTILE(AB16:AB1015,AF26)</f>
        <v>#NUM!</v>
      </c>
      <c r="AH26" s="193">
        <v>2</v>
      </c>
      <c r="AI26" s="193">
        <v>6</v>
      </c>
      <c r="AJ26" s="193"/>
      <c r="AK26" s="296" t="str">
        <f t="shared" si="2"/>
        <v/>
      </c>
    </row>
    <row r="27" spans="1:37" ht="13.5" customHeight="1" x14ac:dyDescent="0.25">
      <c r="A27" s="294">
        <v>16</v>
      </c>
      <c r="B27" s="132"/>
      <c r="C27" s="132"/>
      <c r="D27" s="309"/>
      <c r="E27" s="192"/>
      <c r="F27" s="221"/>
      <c r="G27" s="311" t="s">
        <v>190</v>
      </c>
      <c r="H27" s="192"/>
      <c r="I27" s="192"/>
      <c r="J27" s="192"/>
      <c r="K27" s="223"/>
      <c r="L27" s="224"/>
      <c r="M27" s="224"/>
      <c r="N27" s="224"/>
      <c r="O27" s="310"/>
      <c r="P27" s="310"/>
      <c r="Q27" s="310"/>
      <c r="R27" s="310"/>
      <c r="S27" s="310"/>
      <c r="AA27" s="256">
        <v>12</v>
      </c>
      <c r="AB27" s="256" t="str">
        <f t="shared" si="0"/>
        <v/>
      </c>
      <c r="AC27" s="256" t="str">
        <f t="shared" si="1"/>
        <v/>
      </c>
      <c r="AF27" s="308">
        <v>0.75</v>
      </c>
      <c r="AG27" s="193" t="e">
        <f>PERCENTILE(AB16:AB1015,AF27)</f>
        <v>#NUM!</v>
      </c>
      <c r="AH27" s="193">
        <v>4</v>
      </c>
      <c r="AI27" s="193">
        <v>4</v>
      </c>
      <c r="AJ27" s="193"/>
      <c r="AK27" s="296" t="str">
        <f t="shared" si="2"/>
        <v/>
      </c>
    </row>
    <row r="28" spans="1:37" ht="13.5" customHeight="1" x14ac:dyDescent="0.25">
      <c r="A28" s="294">
        <v>17</v>
      </c>
      <c r="B28" s="132"/>
      <c r="C28" s="132"/>
      <c r="D28" s="309"/>
      <c r="E28" s="192"/>
      <c r="F28" s="221"/>
      <c r="G28" s="311" t="s">
        <v>191</v>
      </c>
      <c r="H28" s="192"/>
      <c r="I28" s="192"/>
      <c r="J28" s="192"/>
      <c r="K28" s="223"/>
      <c r="L28" s="224"/>
      <c r="M28" s="224"/>
      <c r="N28" s="224"/>
      <c r="O28" s="310"/>
      <c r="P28" s="310"/>
      <c r="Q28" s="310"/>
      <c r="R28" s="310"/>
      <c r="S28" s="310"/>
      <c r="AA28" s="256">
        <v>13</v>
      </c>
      <c r="AB28" s="256" t="str">
        <f t="shared" si="0"/>
        <v/>
      </c>
      <c r="AC28" s="256" t="str">
        <f t="shared" si="1"/>
        <v/>
      </c>
      <c r="AF28" s="308">
        <v>1</v>
      </c>
      <c r="AG28" s="193" t="e">
        <f>IF(AG32&gt;AG31,AG31,AG32)</f>
        <v>#NUM!</v>
      </c>
      <c r="AH28" s="193">
        <v>4</v>
      </c>
      <c r="AI28" s="193">
        <v>4</v>
      </c>
      <c r="AJ28" s="193"/>
      <c r="AK28" s="296" t="str">
        <f t="shared" si="2"/>
        <v/>
      </c>
    </row>
    <row r="29" spans="1:37" ht="13.5" customHeight="1" x14ac:dyDescent="0.25">
      <c r="A29" s="294">
        <v>18</v>
      </c>
      <c r="B29" s="132"/>
      <c r="C29" s="132"/>
      <c r="D29" s="309"/>
      <c r="E29" s="260"/>
      <c r="F29" s="260"/>
      <c r="G29" s="260"/>
      <c r="H29" s="260"/>
      <c r="I29" s="260"/>
      <c r="J29" s="260"/>
      <c r="K29" s="312"/>
      <c r="L29" s="310"/>
      <c r="M29" s="310"/>
      <c r="N29" s="310"/>
      <c r="O29" s="310"/>
      <c r="P29" s="310"/>
      <c r="Q29" s="310"/>
      <c r="R29" s="310"/>
      <c r="S29" s="310"/>
      <c r="AA29" s="256">
        <v>14</v>
      </c>
      <c r="AB29" s="256" t="str">
        <f t="shared" si="0"/>
        <v/>
      </c>
      <c r="AC29" s="256" t="str">
        <f t="shared" si="1"/>
        <v/>
      </c>
      <c r="AF29" s="308">
        <v>1</v>
      </c>
      <c r="AG29" s="193" t="e">
        <f>IF(AG32&gt;AG31,AG31,AG32)</f>
        <v>#NUM!</v>
      </c>
      <c r="AH29" s="193">
        <v>5</v>
      </c>
      <c r="AI29" s="193">
        <v>3</v>
      </c>
      <c r="AJ29" s="193"/>
      <c r="AK29" s="296" t="str">
        <f t="shared" si="2"/>
        <v/>
      </c>
    </row>
    <row r="30" spans="1:37" ht="13.5" customHeight="1" x14ac:dyDescent="0.25">
      <c r="A30" s="294">
        <v>19</v>
      </c>
      <c r="B30" s="132"/>
      <c r="C30" s="132"/>
      <c r="D30" s="309"/>
      <c r="E30" s="255"/>
      <c r="F30" s="253"/>
      <c r="G30" s="253"/>
      <c r="H30" s="253"/>
      <c r="I30" s="253"/>
      <c r="J30" s="253"/>
      <c r="K30" s="253"/>
      <c r="L30" s="253"/>
      <c r="M30" s="253"/>
      <c r="N30" s="253"/>
      <c r="O30" s="310"/>
      <c r="P30" s="310"/>
      <c r="Q30" s="310"/>
      <c r="R30" s="310"/>
      <c r="S30" s="310"/>
      <c r="AA30" s="256">
        <v>15</v>
      </c>
      <c r="AB30" s="256" t="str">
        <f t="shared" si="0"/>
        <v/>
      </c>
      <c r="AC30" s="256" t="str">
        <f t="shared" si="1"/>
        <v/>
      </c>
      <c r="AF30" s="193" t="s">
        <v>74</v>
      </c>
      <c r="AG30" s="193" t="e">
        <f>IF(AG32&gt;AG31,AG32,0)</f>
        <v>#NUM!</v>
      </c>
      <c r="AH30" s="193" t="e">
        <f>IF(AG32&gt;AG31,4,0)</f>
        <v>#NUM!</v>
      </c>
      <c r="AI30" s="193"/>
      <c r="AJ30" s="193"/>
      <c r="AK30" s="296" t="str">
        <f t="shared" si="2"/>
        <v/>
      </c>
    </row>
    <row r="31" spans="1:37" ht="13.5" customHeight="1" x14ac:dyDescent="0.25">
      <c r="A31" s="294">
        <v>20</v>
      </c>
      <c r="B31" s="132"/>
      <c r="C31" s="132"/>
      <c r="D31" s="309"/>
      <c r="E31" s="226" t="s">
        <v>170</v>
      </c>
      <c r="F31" s="11"/>
      <c r="G31" s="11"/>
      <c r="H31" s="11"/>
      <c r="I31" s="11"/>
      <c r="J31" s="11"/>
      <c r="K31" s="253"/>
      <c r="L31" s="253"/>
      <c r="M31" s="253"/>
      <c r="N31" s="253"/>
      <c r="O31" s="310"/>
      <c r="P31" s="310"/>
      <c r="Q31" s="310"/>
      <c r="R31" s="310"/>
      <c r="S31" s="310"/>
      <c r="AA31" s="256">
        <v>16</v>
      </c>
      <c r="AB31" s="256" t="str">
        <f t="shared" si="0"/>
        <v/>
      </c>
      <c r="AC31" s="256" t="str">
        <f t="shared" si="1"/>
        <v/>
      </c>
      <c r="AF31" s="193" t="s">
        <v>72</v>
      </c>
      <c r="AG31" s="193" t="e">
        <f>AG27+AH16</f>
        <v>#NUM!</v>
      </c>
      <c r="AH31" s="193"/>
      <c r="AI31" s="193"/>
      <c r="AJ31" s="193"/>
      <c r="AK31" s="296" t="str">
        <f t="shared" si="2"/>
        <v/>
      </c>
    </row>
    <row r="32" spans="1:37" ht="13.5" customHeight="1" x14ac:dyDescent="0.25">
      <c r="A32" s="294">
        <v>21</v>
      </c>
      <c r="B32" s="132"/>
      <c r="C32" s="132"/>
      <c r="D32" s="309"/>
      <c r="E32" s="227" t="s">
        <v>111</v>
      </c>
      <c r="F32" s="228" t="s">
        <v>171</v>
      </c>
      <c r="G32" s="229"/>
      <c r="H32" s="227" t="s">
        <v>111</v>
      </c>
      <c r="I32" s="228" t="s">
        <v>171</v>
      </c>
      <c r="J32" s="229"/>
      <c r="K32" s="312"/>
      <c r="L32" s="310"/>
      <c r="M32" s="310"/>
      <c r="N32" s="310"/>
      <c r="O32" s="310"/>
      <c r="P32" s="310"/>
      <c r="Q32" s="310"/>
      <c r="R32" s="310"/>
      <c r="S32" s="310"/>
      <c r="AA32" s="256">
        <v>17</v>
      </c>
      <c r="AB32" s="256" t="str">
        <f t="shared" si="0"/>
        <v/>
      </c>
      <c r="AC32" s="256" t="str">
        <f t="shared" si="1"/>
        <v/>
      </c>
      <c r="AF32" s="193" t="s">
        <v>86</v>
      </c>
      <c r="AG32" s="193">
        <f>MAX(AB16:AB1015)</f>
        <v>0</v>
      </c>
      <c r="AH32" s="193"/>
      <c r="AI32" s="193"/>
      <c r="AJ32" s="193"/>
      <c r="AK32" s="296" t="str">
        <f t="shared" si="2"/>
        <v/>
      </c>
    </row>
    <row r="33" spans="1:70" ht="13.5" customHeight="1" x14ac:dyDescent="0.2">
      <c r="A33" s="294">
        <v>22</v>
      </c>
      <c r="B33" s="132"/>
      <c r="C33" s="132"/>
      <c r="D33" s="309"/>
      <c r="E33" s="227" t="s">
        <v>114</v>
      </c>
      <c r="F33" s="230"/>
      <c r="G33" s="231"/>
      <c r="H33" s="227" t="s">
        <v>114</v>
      </c>
      <c r="I33" s="230"/>
      <c r="J33" s="231"/>
      <c r="K33" s="312"/>
      <c r="L33" s="257"/>
      <c r="M33" s="257"/>
      <c r="N33" s="257"/>
      <c r="O33" s="310"/>
      <c r="P33" s="310"/>
      <c r="Q33" s="310"/>
      <c r="R33" s="310"/>
      <c r="S33" s="310"/>
      <c r="AA33" s="256">
        <v>18</v>
      </c>
      <c r="AB33" s="256" t="str">
        <f t="shared" si="0"/>
        <v/>
      </c>
      <c r="AC33" s="256" t="str">
        <f t="shared" si="1"/>
        <v/>
      </c>
      <c r="AK33" s="296" t="str">
        <f t="shared" si="2"/>
        <v/>
      </c>
    </row>
    <row r="34" spans="1:70" ht="13.5" customHeight="1" x14ac:dyDescent="0.25">
      <c r="A34" s="294">
        <v>23</v>
      </c>
      <c r="B34" s="132"/>
      <c r="C34" s="132"/>
      <c r="D34" s="309"/>
      <c r="E34" s="232" t="s">
        <v>220</v>
      </c>
      <c r="F34" s="233"/>
      <c r="G34" s="234"/>
      <c r="H34" s="232" t="s">
        <v>220</v>
      </c>
      <c r="I34" s="233"/>
      <c r="J34" s="234"/>
      <c r="K34" s="312"/>
      <c r="L34" s="257"/>
      <c r="M34" s="257"/>
      <c r="N34" s="257"/>
      <c r="O34" s="310"/>
      <c r="P34" s="310"/>
      <c r="Q34" s="310"/>
      <c r="R34" s="310"/>
      <c r="S34" s="310"/>
      <c r="AA34" s="256">
        <v>19</v>
      </c>
      <c r="AB34" s="256" t="str">
        <f t="shared" si="0"/>
        <v/>
      </c>
      <c r="AC34" s="256" t="str">
        <f t="shared" si="1"/>
        <v/>
      </c>
      <c r="AF34" s="193"/>
      <c r="AG34" s="193" t="e">
        <f>AG45-AG40</f>
        <v>#NUM!</v>
      </c>
      <c r="AH34" s="193" t="e">
        <f>AG34*3</f>
        <v>#NUM!</v>
      </c>
      <c r="AI34" s="193"/>
      <c r="AK34" s="296" t="str">
        <f t="shared" si="2"/>
        <v/>
      </c>
    </row>
    <row r="35" spans="1:70" ht="13.5" customHeight="1" x14ac:dyDescent="0.25">
      <c r="A35" s="294">
        <v>24</v>
      </c>
      <c r="B35" s="132"/>
      <c r="C35" s="132"/>
      <c r="D35" s="309"/>
      <c r="E35" s="235"/>
      <c r="F35" s="236">
        <v>0.05</v>
      </c>
      <c r="G35" s="236">
        <v>0.01</v>
      </c>
      <c r="H35" s="235"/>
      <c r="I35" s="227">
        <v>0.05</v>
      </c>
      <c r="J35" s="227">
        <v>0.01</v>
      </c>
      <c r="K35" s="312"/>
      <c r="L35" s="257"/>
      <c r="M35" s="257"/>
      <c r="N35" s="257"/>
      <c r="O35" s="310"/>
      <c r="P35" s="310"/>
      <c r="Q35" s="310"/>
      <c r="R35" s="310"/>
      <c r="S35" s="310"/>
      <c r="AA35" s="256">
        <v>20</v>
      </c>
      <c r="AB35" s="256" t="str">
        <f t="shared" si="0"/>
        <v/>
      </c>
      <c r="AC35" s="256" t="str">
        <f t="shared" si="1"/>
        <v/>
      </c>
      <c r="AF35" s="193" t="s">
        <v>72</v>
      </c>
      <c r="AG35" s="193" t="e">
        <f>AG40-AH34</f>
        <v>#NUM!</v>
      </c>
      <c r="AH35" s="193"/>
      <c r="AI35" s="193"/>
      <c r="AK35" s="296" t="str">
        <f t="shared" si="2"/>
        <v/>
      </c>
    </row>
    <row r="36" spans="1:70" ht="13.5" customHeight="1" x14ac:dyDescent="0.25">
      <c r="A36" s="294">
        <v>25</v>
      </c>
      <c r="B36" s="132"/>
      <c r="C36" s="132"/>
      <c r="D36" s="309"/>
      <c r="E36" s="237">
        <v>4</v>
      </c>
      <c r="F36" s="238">
        <v>2.78</v>
      </c>
      <c r="G36" s="238">
        <v>4.5999999999999996</v>
      </c>
      <c r="H36" s="239">
        <v>21</v>
      </c>
      <c r="I36" s="238">
        <v>2.08</v>
      </c>
      <c r="J36" s="238">
        <v>2.83</v>
      </c>
      <c r="K36" s="312"/>
      <c r="L36" s="257"/>
      <c r="M36" s="257"/>
      <c r="N36" s="257"/>
      <c r="O36" s="310"/>
      <c r="P36" s="304" t="s">
        <v>184</v>
      </c>
      <c r="Q36" s="304"/>
      <c r="R36" s="304"/>
      <c r="S36" s="304"/>
      <c r="AA36" s="256">
        <v>21</v>
      </c>
      <c r="AB36" s="256" t="str">
        <f t="shared" si="0"/>
        <v/>
      </c>
      <c r="AC36" s="256" t="str">
        <f t="shared" si="1"/>
        <v/>
      </c>
      <c r="AF36" s="193" t="s">
        <v>73</v>
      </c>
      <c r="AG36" s="193">
        <f>MIN(AC16:AC1015)</f>
        <v>0</v>
      </c>
      <c r="AH36" s="193"/>
      <c r="AI36" s="193"/>
      <c r="AK36" s="296" t="str">
        <f t="shared" si="2"/>
        <v/>
      </c>
    </row>
    <row r="37" spans="1:70" s="251" customFormat="1" ht="13.5" customHeight="1" x14ac:dyDescent="0.25">
      <c r="A37" s="294">
        <v>26</v>
      </c>
      <c r="B37" s="132"/>
      <c r="C37" s="132"/>
      <c r="D37" s="309"/>
      <c r="E37" s="237">
        <v>5</v>
      </c>
      <c r="F37" s="238">
        <v>2.57</v>
      </c>
      <c r="G37" s="238">
        <v>4.03</v>
      </c>
      <c r="H37" s="239">
        <v>22</v>
      </c>
      <c r="I37" s="238">
        <v>2.0699999999999998</v>
      </c>
      <c r="J37" s="238">
        <v>2.82</v>
      </c>
      <c r="K37" s="312"/>
      <c r="L37" s="257"/>
      <c r="M37" s="257"/>
      <c r="N37" s="257"/>
      <c r="O37" s="257"/>
      <c r="P37" s="304"/>
      <c r="Q37" s="304"/>
      <c r="R37" s="304"/>
      <c r="S37" s="304"/>
      <c r="T37" s="257"/>
      <c r="U37" s="257"/>
      <c r="V37" s="312"/>
      <c r="W37" s="312"/>
      <c r="X37" s="312"/>
      <c r="Y37" s="256"/>
      <c r="Z37" s="256"/>
      <c r="AA37" s="256">
        <v>22</v>
      </c>
      <c r="AB37" s="256" t="str">
        <f t="shared" si="0"/>
        <v/>
      </c>
      <c r="AC37" s="256" t="str">
        <f t="shared" si="1"/>
        <v/>
      </c>
      <c r="AD37" s="256"/>
      <c r="AE37" s="256"/>
      <c r="AF37" s="193" t="s">
        <v>74</v>
      </c>
      <c r="AG37" s="193" t="e">
        <f>IF(AG36&lt;AG35,AG36,0)</f>
        <v>#NUM!</v>
      </c>
      <c r="AH37" s="193" t="e">
        <f>IF(AG36&lt;AG35,9,0)</f>
        <v>#NUM!</v>
      </c>
      <c r="AI37" s="193"/>
      <c r="AJ37" s="149"/>
      <c r="AK37" s="296" t="str">
        <f t="shared" si="2"/>
        <v/>
      </c>
      <c r="AL37" s="149"/>
      <c r="AM37" s="256"/>
      <c r="AN37" s="256"/>
      <c r="AO37" s="256"/>
      <c r="AP37" s="256"/>
      <c r="AQ37" s="256"/>
      <c r="AR37" s="256"/>
      <c r="AS37" s="256"/>
      <c r="AT37" s="257"/>
      <c r="AU37" s="257"/>
      <c r="AV37" s="257"/>
      <c r="AW37" s="257"/>
      <c r="AX37" s="257"/>
      <c r="AY37" s="257"/>
      <c r="AZ37" s="257"/>
      <c r="BA37" s="257"/>
      <c r="BB37" s="257"/>
      <c r="BC37" s="257"/>
      <c r="BD37" s="256"/>
      <c r="BE37" s="256"/>
      <c r="BF37" s="256"/>
      <c r="BG37" s="256"/>
      <c r="BH37" s="256"/>
      <c r="BI37" s="256"/>
      <c r="BJ37" s="256"/>
      <c r="BK37" s="256"/>
      <c r="BL37" s="256"/>
      <c r="BM37" s="256"/>
      <c r="BN37" s="256"/>
      <c r="BO37" s="256"/>
      <c r="BP37" s="256"/>
      <c r="BQ37" s="256"/>
      <c r="BR37" s="256"/>
    </row>
    <row r="38" spans="1:70" s="251" customFormat="1" ht="13.5" customHeight="1" x14ac:dyDescent="0.25">
      <c r="A38" s="294">
        <v>27</v>
      </c>
      <c r="B38" s="132"/>
      <c r="C38" s="132"/>
      <c r="D38" s="309"/>
      <c r="E38" s="237">
        <v>6</v>
      </c>
      <c r="F38" s="238">
        <v>2.4500000000000002</v>
      </c>
      <c r="G38" s="238">
        <v>3.71</v>
      </c>
      <c r="H38" s="239">
        <v>23</v>
      </c>
      <c r="I38" s="238">
        <v>2.0699999999999998</v>
      </c>
      <c r="J38" s="238">
        <v>2.81</v>
      </c>
      <c r="K38" s="312"/>
      <c r="L38" s="257"/>
      <c r="M38" s="257"/>
      <c r="N38" s="257"/>
      <c r="O38" s="257"/>
      <c r="P38" s="304"/>
      <c r="Q38" s="304"/>
      <c r="R38" s="304"/>
      <c r="S38" s="304"/>
      <c r="T38" s="257"/>
      <c r="U38" s="257"/>
      <c r="V38" s="312"/>
      <c r="W38" s="312"/>
      <c r="X38" s="312"/>
      <c r="Y38" s="256"/>
      <c r="Z38" s="256"/>
      <c r="AA38" s="256">
        <v>23</v>
      </c>
      <c r="AB38" s="256" t="str">
        <f t="shared" si="0"/>
        <v/>
      </c>
      <c r="AC38" s="256" t="str">
        <f t="shared" si="1"/>
        <v/>
      </c>
      <c r="AD38" s="256"/>
      <c r="AE38" s="256"/>
      <c r="AF38" s="308">
        <v>0</v>
      </c>
      <c r="AG38" s="193" t="e">
        <f>IF(AG36&lt;AG35,AG35,AG36)</f>
        <v>#NUM!</v>
      </c>
      <c r="AH38" s="193">
        <f>AH20+5</f>
        <v>10</v>
      </c>
      <c r="AI38" s="193">
        <f>AI20+5</f>
        <v>8</v>
      </c>
      <c r="AJ38" s="149"/>
      <c r="AK38" s="296" t="str">
        <f t="shared" si="2"/>
        <v/>
      </c>
      <c r="AL38" s="149"/>
      <c r="AM38" s="256"/>
      <c r="AN38" s="256"/>
      <c r="AO38" s="256"/>
      <c r="AP38" s="256"/>
      <c r="AQ38" s="256"/>
      <c r="AR38" s="256"/>
      <c r="AS38" s="256"/>
      <c r="AT38" s="257"/>
      <c r="AU38" s="257"/>
      <c r="AV38" s="257"/>
      <c r="AW38" s="257"/>
      <c r="AX38" s="257"/>
      <c r="AY38" s="257"/>
      <c r="AZ38" s="257"/>
      <c r="BA38" s="257"/>
      <c r="BB38" s="257"/>
      <c r="BC38" s="257"/>
      <c r="BD38" s="256"/>
      <c r="BE38" s="256"/>
      <c r="BF38" s="256"/>
      <c r="BG38" s="256"/>
      <c r="BH38" s="256"/>
      <c r="BI38" s="256"/>
      <c r="BJ38" s="256"/>
      <c r="BK38" s="256"/>
      <c r="BL38" s="256"/>
      <c r="BM38" s="256"/>
      <c r="BN38" s="256"/>
      <c r="BO38" s="256"/>
      <c r="BP38" s="256"/>
      <c r="BQ38" s="256"/>
      <c r="BR38" s="256"/>
    </row>
    <row r="39" spans="1:70" s="251" customFormat="1" ht="13.5" customHeight="1" x14ac:dyDescent="0.25">
      <c r="A39" s="294">
        <v>28</v>
      </c>
      <c r="B39" s="132"/>
      <c r="C39" s="132"/>
      <c r="D39" s="309"/>
      <c r="E39" s="237">
        <v>7</v>
      </c>
      <c r="F39" s="238">
        <v>2.36</v>
      </c>
      <c r="G39" s="238">
        <v>3.5</v>
      </c>
      <c r="H39" s="239">
        <v>24</v>
      </c>
      <c r="I39" s="238">
        <v>2.06</v>
      </c>
      <c r="J39" s="238">
        <v>2.8</v>
      </c>
      <c r="K39" s="312"/>
      <c r="L39" s="257"/>
      <c r="M39" s="257"/>
      <c r="N39" s="257"/>
      <c r="O39" s="257"/>
      <c r="P39" s="257"/>
      <c r="Q39" s="257"/>
      <c r="R39" s="257"/>
      <c r="S39" s="257"/>
      <c r="T39" s="257"/>
      <c r="U39" s="257"/>
      <c r="V39" s="312"/>
      <c r="W39" s="312"/>
      <c r="X39" s="312"/>
      <c r="Y39" s="256"/>
      <c r="Z39" s="256"/>
      <c r="AA39" s="256">
        <v>24</v>
      </c>
      <c r="AB39" s="256" t="str">
        <f t="shared" si="0"/>
        <v/>
      </c>
      <c r="AC39" s="256" t="str">
        <f t="shared" si="1"/>
        <v/>
      </c>
      <c r="AD39" s="256"/>
      <c r="AE39" s="256"/>
      <c r="AF39" s="308">
        <v>0</v>
      </c>
      <c r="AG39" s="193" t="e">
        <f>IF(AG36&lt;AG35,AG35,AG36)</f>
        <v>#NUM!</v>
      </c>
      <c r="AH39" s="193">
        <f t="shared" ref="AH39:AI47" si="3">AH21+5</f>
        <v>9</v>
      </c>
      <c r="AI39" s="193">
        <f t="shared" si="3"/>
        <v>9</v>
      </c>
      <c r="AJ39" s="149"/>
      <c r="AK39" s="296" t="str">
        <f t="shared" si="2"/>
        <v/>
      </c>
      <c r="AL39" s="149"/>
      <c r="AM39" s="256"/>
      <c r="AN39" s="256"/>
      <c r="AO39" s="256"/>
      <c r="AP39" s="256"/>
      <c r="AQ39" s="256"/>
      <c r="AR39" s="256"/>
      <c r="AS39" s="256"/>
      <c r="AT39" s="257"/>
      <c r="AU39" s="257"/>
      <c r="AV39" s="257"/>
      <c r="AW39" s="257"/>
      <c r="AX39" s="257"/>
      <c r="AY39" s="257"/>
      <c r="AZ39" s="257"/>
      <c r="BA39" s="257"/>
      <c r="BB39" s="257"/>
      <c r="BC39" s="257"/>
      <c r="BD39" s="256"/>
      <c r="BE39" s="256"/>
      <c r="BF39" s="256"/>
      <c r="BG39" s="256"/>
      <c r="BH39" s="256"/>
      <c r="BI39" s="256"/>
      <c r="BJ39" s="256"/>
      <c r="BK39" s="256"/>
      <c r="BL39" s="256"/>
      <c r="BM39" s="256"/>
      <c r="BN39" s="256"/>
      <c r="BO39" s="256"/>
      <c r="BP39" s="256"/>
      <c r="BQ39" s="256"/>
      <c r="BR39" s="256"/>
    </row>
    <row r="40" spans="1:70" s="251" customFormat="1" ht="13.5" customHeight="1" x14ac:dyDescent="0.25">
      <c r="A40" s="294">
        <v>29</v>
      </c>
      <c r="B40" s="132"/>
      <c r="C40" s="132"/>
      <c r="D40" s="309"/>
      <c r="E40" s="237">
        <v>8</v>
      </c>
      <c r="F40" s="238">
        <v>2.31</v>
      </c>
      <c r="G40" s="238">
        <v>3.36</v>
      </c>
      <c r="H40" s="239">
        <v>25</v>
      </c>
      <c r="I40" s="238">
        <v>2.06</v>
      </c>
      <c r="J40" s="238">
        <v>2.79</v>
      </c>
      <c r="K40" s="260"/>
      <c r="L40" s="257"/>
      <c r="M40" s="257"/>
      <c r="N40" s="257"/>
      <c r="O40" s="257"/>
      <c r="P40" s="257"/>
      <c r="Q40" s="257"/>
      <c r="R40" s="257"/>
      <c r="S40" s="257"/>
      <c r="T40" s="257"/>
      <c r="U40" s="257"/>
      <c r="V40" s="312"/>
      <c r="W40" s="312"/>
      <c r="X40" s="312"/>
      <c r="Y40" s="256"/>
      <c r="Z40" s="256"/>
      <c r="AA40" s="256">
        <v>25</v>
      </c>
      <c r="AB40" s="256" t="str">
        <f>IF(AK41="","",B36)</f>
        <v/>
      </c>
      <c r="AC40" s="256" t="str">
        <f>IF(AK41="","",C36)</f>
        <v/>
      </c>
      <c r="AD40" s="256"/>
      <c r="AE40" s="256"/>
      <c r="AF40" s="308">
        <v>0.25</v>
      </c>
      <c r="AG40" s="193" t="e">
        <f t="shared" ref="AG40:AG45" si="4">PERCENTILE($AC$16:$AC$1015,AF40)</f>
        <v>#NUM!</v>
      </c>
      <c r="AH40" s="193">
        <f t="shared" si="3"/>
        <v>9</v>
      </c>
      <c r="AI40" s="193">
        <f t="shared" si="3"/>
        <v>9</v>
      </c>
      <c r="AJ40" s="149"/>
      <c r="AK40" s="296" t="str">
        <f t="shared" si="2"/>
        <v/>
      </c>
      <c r="AL40" s="149"/>
      <c r="AM40" s="256"/>
      <c r="AN40" s="256"/>
      <c r="AO40" s="256"/>
      <c r="AP40" s="256"/>
      <c r="AQ40" s="256"/>
      <c r="AR40" s="256"/>
      <c r="AS40" s="256"/>
      <c r="AT40" s="257"/>
      <c r="AU40" s="257"/>
      <c r="AV40" s="257"/>
      <c r="AW40" s="257"/>
      <c r="AX40" s="257"/>
      <c r="AY40" s="257"/>
      <c r="AZ40" s="257"/>
      <c r="BA40" s="257"/>
      <c r="BB40" s="257"/>
      <c r="BC40" s="257"/>
      <c r="BD40" s="256"/>
      <c r="BE40" s="256"/>
      <c r="BF40" s="256"/>
      <c r="BG40" s="256"/>
      <c r="BH40" s="256"/>
      <c r="BI40" s="256"/>
      <c r="BJ40" s="256"/>
      <c r="BK40" s="256"/>
      <c r="BL40" s="256"/>
      <c r="BM40" s="256"/>
      <c r="BN40" s="256"/>
      <c r="BO40" s="256"/>
      <c r="BP40" s="256"/>
      <c r="BQ40" s="256"/>
      <c r="BR40" s="256"/>
    </row>
    <row r="41" spans="1:70" s="251" customFormat="1" ht="13.5" customHeight="1" x14ac:dyDescent="0.25">
      <c r="A41" s="294">
        <v>30</v>
      </c>
      <c r="B41" s="132"/>
      <c r="C41" s="132"/>
      <c r="D41" s="309"/>
      <c r="E41" s="237">
        <v>9</v>
      </c>
      <c r="F41" s="238">
        <v>2.2599999999999998</v>
      </c>
      <c r="G41" s="238">
        <v>3.25</v>
      </c>
      <c r="H41" s="239">
        <v>26</v>
      </c>
      <c r="I41" s="238">
        <v>2.06</v>
      </c>
      <c r="J41" s="238">
        <v>2.78</v>
      </c>
      <c r="K41" s="260"/>
      <c r="L41" s="257"/>
      <c r="M41" s="257"/>
      <c r="N41" s="257"/>
      <c r="O41" s="257"/>
      <c r="P41" s="257"/>
      <c r="Q41" s="257"/>
      <c r="R41" s="257"/>
      <c r="S41" s="257"/>
      <c r="T41" s="257"/>
      <c r="U41" s="257"/>
      <c r="V41" s="312"/>
      <c r="W41" s="312"/>
      <c r="X41" s="312"/>
      <c r="Y41" s="256"/>
      <c r="Z41" s="256"/>
      <c r="AA41" s="256">
        <v>26</v>
      </c>
      <c r="AB41" s="256" t="str">
        <f t="shared" si="0"/>
        <v/>
      </c>
      <c r="AC41" s="256" t="str">
        <f t="shared" si="1"/>
        <v/>
      </c>
      <c r="AD41" s="256"/>
      <c r="AE41" s="256"/>
      <c r="AF41" s="308">
        <v>0.25</v>
      </c>
      <c r="AG41" s="193" t="e">
        <f t="shared" si="4"/>
        <v>#NUM!</v>
      </c>
      <c r="AH41" s="193">
        <f t="shared" si="3"/>
        <v>11</v>
      </c>
      <c r="AI41" s="193">
        <f t="shared" si="3"/>
        <v>7</v>
      </c>
      <c r="AJ41" s="149"/>
      <c r="AK41" s="296" t="str">
        <f>IF(OR(B36=0,C36=0),"",C36-B36)</f>
        <v/>
      </c>
      <c r="AL41" s="149"/>
      <c r="AM41" s="256"/>
      <c r="AN41" s="256"/>
      <c r="AO41" s="256"/>
      <c r="AP41" s="256"/>
      <c r="AQ41" s="256"/>
      <c r="AR41" s="256"/>
      <c r="AS41" s="256"/>
      <c r="AT41" s="257"/>
      <c r="AU41" s="257"/>
      <c r="AV41" s="257"/>
      <c r="AW41" s="257"/>
      <c r="AX41" s="257"/>
      <c r="AY41" s="257"/>
      <c r="AZ41" s="257"/>
      <c r="BA41" s="257"/>
      <c r="BB41" s="257"/>
      <c r="BC41" s="257"/>
      <c r="BD41" s="256"/>
      <c r="BE41" s="256"/>
      <c r="BF41" s="256"/>
      <c r="BG41" s="256"/>
      <c r="BH41" s="256"/>
      <c r="BI41" s="256"/>
      <c r="BJ41" s="256"/>
      <c r="BK41" s="256"/>
      <c r="BL41" s="256"/>
      <c r="BM41" s="256"/>
      <c r="BN41" s="256"/>
      <c r="BO41" s="256"/>
      <c r="BP41" s="256"/>
      <c r="BQ41" s="256"/>
      <c r="BR41" s="256"/>
    </row>
    <row r="42" spans="1:70" s="251" customFormat="1" ht="13.5" customHeight="1" x14ac:dyDescent="0.25">
      <c r="A42" s="294">
        <v>31</v>
      </c>
      <c r="B42" s="132"/>
      <c r="C42" s="132"/>
      <c r="D42" s="309"/>
      <c r="E42" s="237">
        <v>10</v>
      </c>
      <c r="F42" s="238">
        <v>2.23</v>
      </c>
      <c r="G42" s="238">
        <v>3.17</v>
      </c>
      <c r="H42" s="239">
        <v>27</v>
      </c>
      <c r="I42" s="238">
        <v>2.0499999999999998</v>
      </c>
      <c r="J42" s="238">
        <v>2.77</v>
      </c>
      <c r="K42" s="260"/>
      <c r="L42" s="257"/>
      <c r="M42" s="257"/>
      <c r="N42" s="257"/>
      <c r="O42" s="257"/>
      <c r="P42" s="257"/>
      <c r="Q42" s="257"/>
      <c r="R42" s="257"/>
      <c r="S42" s="257"/>
      <c r="T42" s="257"/>
      <c r="U42" s="257"/>
      <c r="V42" s="312"/>
      <c r="W42" s="312"/>
      <c r="X42" s="312"/>
      <c r="Y42" s="256"/>
      <c r="Z42" s="256"/>
      <c r="AA42" s="256">
        <v>27</v>
      </c>
      <c r="AB42" s="256" t="str">
        <f t="shared" si="0"/>
        <v/>
      </c>
      <c r="AC42" s="256" t="str">
        <f t="shared" si="1"/>
        <v/>
      </c>
      <c r="AD42" s="256"/>
      <c r="AE42" s="256"/>
      <c r="AF42" s="308">
        <v>0.5</v>
      </c>
      <c r="AG42" s="193" t="e">
        <f t="shared" si="4"/>
        <v>#NUM!</v>
      </c>
      <c r="AH42" s="193">
        <f t="shared" si="3"/>
        <v>11</v>
      </c>
      <c r="AI42" s="193">
        <f t="shared" si="3"/>
        <v>7</v>
      </c>
      <c r="AJ42" s="149"/>
      <c r="AK42" s="296" t="str">
        <f t="shared" si="2"/>
        <v/>
      </c>
      <c r="AL42" s="149"/>
      <c r="AM42" s="256"/>
      <c r="AN42" s="256"/>
      <c r="AO42" s="256"/>
      <c r="AP42" s="256"/>
      <c r="AQ42" s="256"/>
      <c r="AR42" s="256"/>
      <c r="AS42" s="256"/>
      <c r="AT42" s="257"/>
      <c r="AU42" s="257"/>
      <c r="AV42" s="257"/>
      <c r="AW42" s="257"/>
      <c r="AX42" s="257"/>
      <c r="AY42" s="257"/>
      <c r="AZ42" s="257"/>
      <c r="BA42" s="257"/>
      <c r="BB42" s="257"/>
      <c r="BC42" s="257"/>
      <c r="BD42" s="256"/>
      <c r="BE42" s="256"/>
      <c r="BF42" s="256"/>
      <c r="BG42" s="256"/>
      <c r="BH42" s="256"/>
      <c r="BI42" s="256"/>
      <c r="BJ42" s="256"/>
      <c r="BK42" s="256"/>
      <c r="BL42" s="256"/>
      <c r="BM42" s="256"/>
      <c r="BN42" s="256"/>
      <c r="BO42" s="256"/>
      <c r="BP42" s="256"/>
      <c r="BQ42" s="256"/>
      <c r="BR42" s="256"/>
    </row>
    <row r="43" spans="1:70" s="251" customFormat="1" ht="13.5" customHeight="1" x14ac:dyDescent="0.25">
      <c r="A43" s="294">
        <v>32</v>
      </c>
      <c r="B43" s="132"/>
      <c r="C43" s="132"/>
      <c r="D43" s="309"/>
      <c r="E43" s="237">
        <v>11</v>
      </c>
      <c r="F43" s="238">
        <v>2.2000000000000002</v>
      </c>
      <c r="G43" s="238">
        <v>3.11</v>
      </c>
      <c r="H43" s="239">
        <v>28</v>
      </c>
      <c r="I43" s="238">
        <v>2.0499999999999998</v>
      </c>
      <c r="J43" s="238">
        <v>2.76</v>
      </c>
      <c r="K43" s="260"/>
      <c r="L43" s="257"/>
      <c r="M43" s="257"/>
      <c r="N43" s="257"/>
      <c r="O43" s="257"/>
      <c r="P43" s="257"/>
      <c r="Q43" s="257"/>
      <c r="R43" s="257"/>
      <c r="S43" s="257"/>
      <c r="T43" s="257"/>
      <c r="U43" s="257"/>
      <c r="V43" s="257"/>
      <c r="W43" s="257"/>
      <c r="X43" s="312"/>
      <c r="Y43" s="256"/>
      <c r="Z43" s="256"/>
      <c r="AA43" s="256">
        <v>28</v>
      </c>
      <c r="AB43" s="256" t="str">
        <f t="shared" si="0"/>
        <v/>
      </c>
      <c r="AC43" s="256" t="str">
        <f t="shared" si="1"/>
        <v/>
      </c>
      <c r="AD43" s="256"/>
      <c r="AE43" s="256"/>
      <c r="AF43" s="308">
        <v>0.5</v>
      </c>
      <c r="AG43" s="193" t="e">
        <f t="shared" si="4"/>
        <v>#NUM!</v>
      </c>
      <c r="AH43" s="193">
        <f t="shared" si="3"/>
        <v>7</v>
      </c>
      <c r="AI43" s="193">
        <f t="shared" si="3"/>
        <v>11</v>
      </c>
      <c r="AJ43" s="149"/>
      <c r="AK43" s="296" t="str">
        <f t="shared" si="2"/>
        <v/>
      </c>
      <c r="AL43" s="149"/>
      <c r="AM43" s="256"/>
      <c r="AN43" s="256"/>
      <c r="AO43" s="256"/>
      <c r="AP43" s="256"/>
      <c r="AQ43" s="256"/>
      <c r="AR43" s="256"/>
      <c r="AS43" s="256"/>
      <c r="AT43" s="257"/>
      <c r="AU43" s="257"/>
      <c r="AV43" s="257"/>
      <c r="AW43" s="257"/>
      <c r="AX43" s="257"/>
      <c r="AY43" s="257"/>
      <c r="AZ43" s="257"/>
      <c r="BA43" s="257"/>
      <c r="BB43" s="257"/>
      <c r="BC43" s="257"/>
      <c r="BD43" s="256"/>
      <c r="BE43" s="256"/>
      <c r="BF43" s="256"/>
      <c r="BG43" s="256"/>
      <c r="BH43" s="256"/>
      <c r="BI43" s="256"/>
      <c r="BJ43" s="256"/>
      <c r="BK43" s="256"/>
      <c r="BL43" s="256"/>
      <c r="BM43" s="256"/>
      <c r="BN43" s="256"/>
      <c r="BO43" s="256"/>
      <c r="BP43" s="256"/>
      <c r="BQ43" s="256"/>
      <c r="BR43" s="256"/>
    </row>
    <row r="44" spans="1:70" s="251" customFormat="1" ht="13.5" customHeight="1" x14ac:dyDescent="0.25">
      <c r="A44" s="294">
        <v>33</v>
      </c>
      <c r="B44" s="132"/>
      <c r="C44" s="132"/>
      <c r="D44" s="309"/>
      <c r="E44" s="237">
        <v>12</v>
      </c>
      <c r="F44" s="238">
        <v>2.1800000000000002</v>
      </c>
      <c r="G44" s="238">
        <v>3.05</v>
      </c>
      <c r="H44" s="239">
        <v>29</v>
      </c>
      <c r="I44" s="238">
        <v>2.0499999999999998</v>
      </c>
      <c r="J44" s="238">
        <v>2.76</v>
      </c>
      <c r="K44" s="260"/>
      <c r="L44" s="257"/>
      <c r="M44" s="257"/>
      <c r="N44" s="257"/>
      <c r="O44" s="257"/>
      <c r="P44" s="257"/>
      <c r="Q44" s="257"/>
      <c r="R44" s="257"/>
      <c r="S44" s="257"/>
      <c r="T44" s="257"/>
      <c r="U44" s="257"/>
      <c r="V44" s="257"/>
      <c r="W44" s="257"/>
      <c r="X44" s="312"/>
      <c r="Y44" s="256"/>
      <c r="Z44" s="256"/>
      <c r="AA44" s="256">
        <v>29</v>
      </c>
      <c r="AB44" s="256" t="str">
        <f t="shared" si="0"/>
        <v/>
      </c>
      <c r="AC44" s="256" t="str">
        <f t="shared" si="1"/>
        <v/>
      </c>
      <c r="AD44" s="256"/>
      <c r="AE44" s="256"/>
      <c r="AF44" s="308">
        <v>0.75</v>
      </c>
      <c r="AG44" s="193" t="e">
        <f t="shared" si="4"/>
        <v>#NUM!</v>
      </c>
      <c r="AH44" s="193">
        <f t="shared" si="3"/>
        <v>7</v>
      </c>
      <c r="AI44" s="193">
        <f t="shared" si="3"/>
        <v>11</v>
      </c>
      <c r="AJ44" s="149"/>
      <c r="AK44" s="296" t="str">
        <f t="shared" si="2"/>
        <v/>
      </c>
      <c r="AL44" s="149"/>
      <c r="AM44" s="256"/>
      <c r="AN44" s="256"/>
      <c r="AO44" s="256"/>
      <c r="AP44" s="256"/>
      <c r="AQ44" s="256"/>
      <c r="AR44" s="256"/>
      <c r="AS44" s="256"/>
      <c r="AT44" s="257"/>
      <c r="AU44" s="257"/>
      <c r="AV44" s="257"/>
      <c r="AW44" s="257"/>
      <c r="AX44" s="257"/>
      <c r="AY44" s="257"/>
      <c r="AZ44" s="257"/>
      <c r="BA44" s="257"/>
      <c r="BB44" s="257"/>
      <c r="BC44" s="257"/>
      <c r="BD44" s="256"/>
      <c r="BE44" s="256"/>
      <c r="BF44" s="256"/>
      <c r="BG44" s="256"/>
      <c r="BH44" s="256"/>
      <c r="BI44" s="256"/>
      <c r="BJ44" s="256"/>
      <c r="BK44" s="256"/>
      <c r="BL44" s="256"/>
      <c r="BM44" s="256"/>
      <c r="BN44" s="256"/>
      <c r="BO44" s="256"/>
      <c r="BP44" s="256"/>
      <c r="BQ44" s="256"/>
      <c r="BR44" s="256"/>
    </row>
    <row r="45" spans="1:70" s="251" customFormat="1" ht="13.5" customHeight="1" x14ac:dyDescent="0.25">
      <c r="A45" s="294">
        <v>34</v>
      </c>
      <c r="B45" s="132"/>
      <c r="C45" s="132"/>
      <c r="D45" s="309"/>
      <c r="E45" s="237">
        <v>13</v>
      </c>
      <c r="F45" s="238">
        <v>2.16</v>
      </c>
      <c r="G45" s="238">
        <v>3.01</v>
      </c>
      <c r="H45" s="239">
        <v>30</v>
      </c>
      <c r="I45" s="238">
        <v>2.04</v>
      </c>
      <c r="J45" s="238">
        <v>2.75</v>
      </c>
      <c r="K45" s="260"/>
      <c r="L45" s="257"/>
      <c r="M45" s="257"/>
      <c r="N45" s="257"/>
      <c r="O45" s="257"/>
      <c r="P45" s="257"/>
      <c r="Q45" s="257"/>
      <c r="R45" s="257"/>
      <c r="S45" s="257"/>
      <c r="T45" s="257"/>
      <c r="U45" s="257"/>
      <c r="V45" s="257"/>
      <c r="W45" s="257"/>
      <c r="X45" s="312"/>
      <c r="Y45" s="256"/>
      <c r="Z45" s="256"/>
      <c r="AA45" s="256">
        <v>30</v>
      </c>
      <c r="AB45" s="256" t="str">
        <f t="shared" si="0"/>
        <v/>
      </c>
      <c r="AC45" s="256" t="str">
        <f t="shared" si="1"/>
        <v/>
      </c>
      <c r="AD45" s="256"/>
      <c r="AE45" s="256"/>
      <c r="AF45" s="308">
        <v>0.75</v>
      </c>
      <c r="AG45" s="193" t="e">
        <f t="shared" si="4"/>
        <v>#NUM!</v>
      </c>
      <c r="AH45" s="193">
        <f t="shared" si="3"/>
        <v>9</v>
      </c>
      <c r="AI45" s="193">
        <f t="shared" si="3"/>
        <v>9</v>
      </c>
      <c r="AJ45" s="149"/>
      <c r="AK45" s="296" t="str">
        <f t="shared" si="2"/>
        <v/>
      </c>
      <c r="AL45" s="149"/>
      <c r="AM45" s="256"/>
      <c r="AN45" s="256"/>
      <c r="AO45" s="256"/>
      <c r="AP45" s="256"/>
      <c r="AQ45" s="256"/>
      <c r="AR45" s="256"/>
      <c r="AS45" s="256"/>
      <c r="AT45" s="257"/>
      <c r="AU45" s="257"/>
      <c r="AV45" s="257"/>
      <c r="AW45" s="257"/>
      <c r="AX45" s="257"/>
      <c r="AY45" s="257"/>
      <c r="AZ45" s="257"/>
      <c r="BA45" s="257"/>
      <c r="BB45" s="257"/>
      <c r="BC45" s="257"/>
      <c r="BD45" s="256"/>
      <c r="BE45" s="256"/>
      <c r="BF45" s="256"/>
      <c r="BG45" s="256"/>
      <c r="BH45" s="256"/>
      <c r="BI45" s="256"/>
      <c r="BJ45" s="256"/>
      <c r="BK45" s="256"/>
      <c r="BL45" s="256"/>
      <c r="BM45" s="256"/>
      <c r="BN45" s="256"/>
      <c r="BO45" s="256"/>
      <c r="BP45" s="256"/>
      <c r="BQ45" s="256"/>
      <c r="BR45" s="256"/>
    </row>
    <row r="46" spans="1:70" s="251" customFormat="1" ht="13.5" customHeight="1" x14ac:dyDescent="0.25">
      <c r="A46" s="294">
        <v>35</v>
      </c>
      <c r="B46" s="132"/>
      <c r="C46" s="132"/>
      <c r="D46" s="309"/>
      <c r="E46" s="237">
        <v>14</v>
      </c>
      <c r="F46" s="238">
        <v>2.14</v>
      </c>
      <c r="G46" s="238">
        <v>2.98</v>
      </c>
      <c r="H46" s="239">
        <v>40</v>
      </c>
      <c r="I46" s="238">
        <v>2.02</v>
      </c>
      <c r="J46" s="238">
        <v>2.7</v>
      </c>
      <c r="K46" s="260"/>
      <c r="L46" s="257"/>
      <c r="M46" s="257"/>
      <c r="N46" s="257"/>
      <c r="O46" s="257"/>
      <c r="P46" s="257"/>
      <c r="Q46" s="257"/>
      <c r="R46" s="257"/>
      <c r="S46" s="257"/>
      <c r="T46" s="257"/>
      <c r="U46" s="257"/>
      <c r="V46" s="257"/>
      <c r="W46" s="257"/>
      <c r="X46" s="312"/>
      <c r="Y46" s="256"/>
      <c r="Z46" s="256"/>
      <c r="AA46" s="256">
        <v>31</v>
      </c>
      <c r="AB46" s="256" t="str">
        <f t="shared" si="0"/>
        <v/>
      </c>
      <c r="AC46" s="256" t="str">
        <f t="shared" si="1"/>
        <v/>
      </c>
      <c r="AD46" s="256"/>
      <c r="AE46" s="256"/>
      <c r="AF46" s="308">
        <v>1</v>
      </c>
      <c r="AG46" s="193" t="e">
        <f>IF(AG50&gt;AG49,AG49,AG50)</f>
        <v>#NUM!</v>
      </c>
      <c r="AH46" s="193">
        <f t="shared" si="3"/>
        <v>9</v>
      </c>
      <c r="AI46" s="193">
        <f t="shared" si="3"/>
        <v>9</v>
      </c>
      <c r="AJ46" s="149"/>
      <c r="AK46" s="296" t="str">
        <f t="shared" si="2"/>
        <v/>
      </c>
      <c r="AL46" s="149"/>
      <c r="AM46" s="256"/>
      <c r="AN46" s="256"/>
      <c r="AO46" s="256"/>
      <c r="AP46" s="256"/>
      <c r="AQ46" s="256"/>
      <c r="AR46" s="256"/>
      <c r="AS46" s="256"/>
      <c r="AT46" s="257"/>
      <c r="AU46" s="257"/>
      <c r="AV46" s="257"/>
      <c r="AW46" s="257"/>
      <c r="AX46" s="257"/>
      <c r="AY46" s="257"/>
      <c r="AZ46" s="257"/>
      <c r="BA46" s="257"/>
      <c r="BB46" s="257"/>
      <c r="BC46" s="257"/>
      <c r="BD46" s="256"/>
      <c r="BE46" s="256"/>
      <c r="BF46" s="256"/>
      <c r="BG46" s="256"/>
      <c r="BH46" s="256"/>
      <c r="BI46" s="256"/>
      <c r="BJ46" s="256"/>
      <c r="BK46" s="256"/>
      <c r="BL46" s="256"/>
      <c r="BM46" s="256"/>
      <c r="BN46" s="256"/>
      <c r="BO46" s="256"/>
      <c r="BP46" s="256"/>
      <c r="BQ46" s="256"/>
      <c r="BR46" s="256"/>
    </row>
    <row r="47" spans="1:70" s="251" customFormat="1" ht="13.5" customHeight="1" x14ac:dyDescent="0.25">
      <c r="A47" s="294">
        <v>36</v>
      </c>
      <c r="B47" s="132"/>
      <c r="C47" s="132"/>
      <c r="D47" s="309"/>
      <c r="E47" s="237">
        <v>15</v>
      </c>
      <c r="F47" s="238">
        <v>2.13</v>
      </c>
      <c r="G47" s="238">
        <v>2.95</v>
      </c>
      <c r="H47" s="239">
        <v>50</v>
      </c>
      <c r="I47" s="238">
        <v>2.0099999999999998</v>
      </c>
      <c r="J47" s="238">
        <v>2.68</v>
      </c>
      <c r="K47" s="260"/>
      <c r="L47" s="257"/>
      <c r="M47" s="257"/>
      <c r="N47" s="257"/>
      <c r="O47" s="257"/>
      <c r="P47" s="257"/>
      <c r="Q47" s="257"/>
      <c r="R47" s="257"/>
      <c r="S47" s="257"/>
      <c r="T47" s="257"/>
      <c r="U47" s="257"/>
      <c r="V47" s="257"/>
      <c r="W47" s="257"/>
      <c r="X47" s="312"/>
      <c r="Y47" s="256"/>
      <c r="Z47" s="256"/>
      <c r="AA47" s="256">
        <v>32</v>
      </c>
      <c r="AB47" s="256" t="str">
        <f t="shared" si="0"/>
        <v/>
      </c>
      <c r="AC47" s="256" t="str">
        <f t="shared" si="1"/>
        <v/>
      </c>
      <c r="AD47" s="256"/>
      <c r="AE47" s="256"/>
      <c r="AF47" s="308">
        <v>1</v>
      </c>
      <c r="AG47" s="193" t="e">
        <f>IF(AG50&gt;AG49,AG49,AG50)</f>
        <v>#NUM!</v>
      </c>
      <c r="AH47" s="193">
        <f t="shared" si="3"/>
        <v>10</v>
      </c>
      <c r="AI47" s="193">
        <f t="shared" si="3"/>
        <v>8</v>
      </c>
      <c r="AJ47" s="149"/>
      <c r="AK47" s="296" t="str">
        <f t="shared" si="2"/>
        <v/>
      </c>
      <c r="AL47" s="149"/>
      <c r="AM47" s="256"/>
      <c r="AN47" s="256"/>
      <c r="AO47" s="256"/>
      <c r="AP47" s="256"/>
      <c r="AQ47" s="256"/>
      <c r="AR47" s="256"/>
      <c r="AS47" s="256"/>
      <c r="AT47" s="257"/>
      <c r="AU47" s="257"/>
      <c r="AV47" s="257"/>
      <c r="AW47" s="257"/>
      <c r="AX47" s="257"/>
      <c r="AY47" s="257"/>
      <c r="AZ47" s="257"/>
      <c r="BA47" s="257"/>
      <c r="BB47" s="257"/>
      <c r="BC47" s="257"/>
      <c r="BD47" s="256"/>
      <c r="BE47" s="256"/>
      <c r="BF47" s="256"/>
      <c r="BG47" s="256"/>
      <c r="BH47" s="256"/>
      <c r="BI47" s="256"/>
      <c r="BJ47" s="256"/>
      <c r="BK47" s="256"/>
      <c r="BL47" s="256"/>
      <c r="BM47" s="256"/>
      <c r="BN47" s="256"/>
      <c r="BO47" s="256"/>
      <c r="BP47" s="256"/>
      <c r="BQ47" s="256"/>
      <c r="BR47" s="256"/>
    </row>
    <row r="48" spans="1:70" s="251" customFormat="1" ht="13.5" customHeight="1" x14ac:dyDescent="0.25">
      <c r="A48" s="294">
        <v>37</v>
      </c>
      <c r="B48" s="132"/>
      <c r="C48" s="132"/>
      <c r="D48" s="309"/>
      <c r="E48" s="237">
        <v>16</v>
      </c>
      <c r="F48" s="238">
        <v>2.12</v>
      </c>
      <c r="G48" s="238">
        <v>2.92</v>
      </c>
      <c r="H48" s="239">
        <v>60</v>
      </c>
      <c r="I48" s="238">
        <v>2</v>
      </c>
      <c r="J48" s="238">
        <v>2.66</v>
      </c>
      <c r="K48" s="260"/>
      <c r="L48" s="257"/>
      <c r="M48" s="257"/>
      <c r="N48" s="257"/>
      <c r="O48" s="257"/>
      <c r="P48" s="257"/>
      <c r="Q48" s="257"/>
      <c r="R48" s="257"/>
      <c r="S48" s="257"/>
      <c r="T48" s="257"/>
      <c r="U48" s="257"/>
      <c r="V48" s="257"/>
      <c r="W48" s="257"/>
      <c r="X48" s="312"/>
      <c r="Y48" s="256"/>
      <c r="Z48" s="256"/>
      <c r="AA48" s="256">
        <v>33</v>
      </c>
      <c r="AB48" s="256" t="str">
        <f t="shared" si="0"/>
        <v/>
      </c>
      <c r="AC48" s="256" t="str">
        <f t="shared" si="1"/>
        <v/>
      </c>
      <c r="AD48" s="256"/>
      <c r="AE48" s="256"/>
      <c r="AF48" s="193" t="s">
        <v>74</v>
      </c>
      <c r="AG48" s="193" t="e">
        <f>IF(AG50&gt;AG49,AG50,0)</f>
        <v>#NUM!</v>
      </c>
      <c r="AH48" s="193" t="e">
        <f>IF(AG50&gt;AG49,9,0)</f>
        <v>#NUM!</v>
      </c>
      <c r="AI48" s="193"/>
      <c r="AJ48" s="149"/>
      <c r="AK48" s="296" t="str">
        <f t="shared" si="2"/>
        <v/>
      </c>
      <c r="AL48" s="149"/>
      <c r="AM48" s="256"/>
      <c r="AN48" s="256"/>
      <c r="AO48" s="256"/>
      <c r="AP48" s="256"/>
      <c r="AQ48" s="256"/>
      <c r="AR48" s="256"/>
      <c r="AS48" s="256"/>
      <c r="AT48" s="257"/>
      <c r="AU48" s="257"/>
      <c r="AV48" s="257"/>
      <c r="AW48" s="257"/>
      <c r="AX48" s="257"/>
      <c r="AY48" s="257"/>
      <c r="AZ48" s="257"/>
      <c r="BA48" s="257"/>
      <c r="BB48" s="257"/>
      <c r="BC48" s="257"/>
      <c r="BD48" s="256"/>
      <c r="BE48" s="256"/>
      <c r="BF48" s="256"/>
      <c r="BG48" s="256"/>
      <c r="BH48" s="256"/>
      <c r="BI48" s="256"/>
      <c r="BJ48" s="256"/>
      <c r="BK48" s="256"/>
      <c r="BL48" s="256"/>
      <c r="BM48" s="256"/>
      <c r="BN48" s="256"/>
      <c r="BO48" s="256"/>
      <c r="BP48" s="256"/>
      <c r="BQ48" s="256"/>
      <c r="BR48" s="256"/>
    </row>
    <row r="49" spans="1:70" s="251" customFormat="1" ht="13.5" customHeight="1" x14ac:dyDescent="0.25">
      <c r="A49" s="294">
        <v>38</v>
      </c>
      <c r="B49" s="132"/>
      <c r="C49" s="132"/>
      <c r="D49" s="309"/>
      <c r="E49" s="237">
        <v>17</v>
      </c>
      <c r="F49" s="238">
        <v>2.11</v>
      </c>
      <c r="G49" s="238">
        <v>2.9</v>
      </c>
      <c r="H49" s="239">
        <v>80</v>
      </c>
      <c r="I49" s="238">
        <v>1.99</v>
      </c>
      <c r="J49" s="238">
        <v>2.64</v>
      </c>
      <c r="K49" s="260"/>
      <c r="L49" s="257"/>
      <c r="M49" s="257"/>
      <c r="N49" s="257"/>
      <c r="O49" s="257"/>
      <c r="P49" s="257"/>
      <c r="Q49" s="257"/>
      <c r="R49" s="257"/>
      <c r="S49" s="257"/>
      <c r="T49" s="257"/>
      <c r="U49" s="257"/>
      <c r="V49" s="257"/>
      <c r="W49" s="257"/>
      <c r="X49" s="312"/>
      <c r="Y49" s="256"/>
      <c r="Z49" s="256"/>
      <c r="AA49" s="256">
        <v>34</v>
      </c>
      <c r="AB49" s="256" t="str">
        <f t="shared" si="0"/>
        <v/>
      </c>
      <c r="AC49" s="256" t="str">
        <f t="shared" si="1"/>
        <v/>
      </c>
      <c r="AD49" s="256"/>
      <c r="AE49" s="256"/>
      <c r="AF49" s="193" t="s">
        <v>72</v>
      </c>
      <c r="AG49" s="193" t="e">
        <f>AG45+AH34</f>
        <v>#NUM!</v>
      </c>
      <c r="AH49" s="193"/>
      <c r="AI49" s="193"/>
      <c r="AJ49" s="149"/>
      <c r="AK49" s="296" t="str">
        <f t="shared" si="2"/>
        <v/>
      </c>
      <c r="AL49" s="149"/>
      <c r="AM49" s="256"/>
      <c r="AN49" s="256"/>
      <c r="AO49" s="256"/>
      <c r="AP49" s="256"/>
      <c r="AQ49" s="256"/>
      <c r="AR49" s="256"/>
      <c r="AS49" s="256"/>
      <c r="AT49" s="257"/>
      <c r="AU49" s="257"/>
      <c r="AV49" s="257"/>
      <c r="AW49" s="257"/>
      <c r="AX49" s="257"/>
      <c r="AY49" s="257"/>
      <c r="AZ49" s="257"/>
      <c r="BA49" s="257"/>
      <c r="BB49" s="257"/>
      <c r="BC49" s="257"/>
      <c r="BD49" s="256"/>
      <c r="BE49" s="256"/>
      <c r="BF49" s="256"/>
      <c r="BG49" s="256"/>
      <c r="BH49" s="256"/>
      <c r="BI49" s="256"/>
      <c r="BJ49" s="256"/>
      <c r="BK49" s="256"/>
      <c r="BL49" s="256"/>
      <c r="BM49" s="256"/>
      <c r="BN49" s="256"/>
      <c r="BO49" s="256"/>
      <c r="BP49" s="256"/>
      <c r="BQ49" s="256"/>
      <c r="BR49" s="256"/>
    </row>
    <row r="50" spans="1:70" s="251" customFormat="1" ht="13.5" customHeight="1" x14ac:dyDescent="0.25">
      <c r="A50" s="294">
        <v>39</v>
      </c>
      <c r="B50" s="132"/>
      <c r="C50" s="132"/>
      <c r="D50" s="309"/>
      <c r="E50" s="237">
        <v>18</v>
      </c>
      <c r="F50" s="238">
        <v>2.1</v>
      </c>
      <c r="G50" s="238">
        <v>2.88</v>
      </c>
      <c r="H50" s="239">
        <v>100</v>
      </c>
      <c r="I50" s="238">
        <v>1.98</v>
      </c>
      <c r="J50" s="238">
        <v>2.63</v>
      </c>
      <c r="K50" s="260"/>
      <c r="L50" s="257"/>
      <c r="M50" s="257"/>
      <c r="N50" s="257"/>
      <c r="O50" s="257"/>
      <c r="P50" s="257"/>
      <c r="Q50" s="257"/>
      <c r="R50" s="257"/>
      <c r="S50" s="257"/>
      <c r="T50" s="257"/>
      <c r="U50" s="257"/>
      <c r="V50" s="257"/>
      <c r="W50" s="257"/>
      <c r="X50" s="312"/>
      <c r="Y50" s="256"/>
      <c r="Z50" s="256"/>
      <c r="AA50" s="256">
        <v>35</v>
      </c>
      <c r="AB50" s="256" t="str">
        <f t="shared" si="0"/>
        <v/>
      </c>
      <c r="AC50" s="256" t="str">
        <f t="shared" si="1"/>
        <v/>
      </c>
      <c r="AD50" s="256"/>
      <c r="AE50" s="256"/>
      <c r="AF50" s="193" t="s">
        <v>86</v>
      </c>
      <c r="AG50" s="193">
        <f>MAX(AC16:AC1015)</f>
        <v>0</v>
      </c>
      <c r="AH50" s="193"/>
      <c r="AI50" s="193"/>
      <c r="AJ50" s="149"/>
      <c r="AK50" s="296" t="str">
        <f t="shared" si="2"/>
        <v/>
      </c>
      <c r="AL50" s="149"/>
      <c r="AM50" s="256"/>
      <c r="AN50" s="256"/>
      <c r="AO50" s="256"/>
      <c r="AP50" s="256"/>
      <c r="AQ50" s="256"/>
      <c r="AR50" s="256"/>
      <c r="AS50" s="256"/>
      <c r="AT50" s="257"/>
      <c r="AU50" s="257"/>
      <c r="AV50" s="257"/>
      <c r="AW50" s="257"/>
      <c r="AX50" s="257"/>
      <c r="AY50" s="257"/>
      <c r="AZ50" s="257"/>
      <c r="BA50" s="257"/>
      <c r="BB50" s="257"/>
      <c r="BC50" s="257"/>
      <c r="BD50" s="256"/>
      <c r="BE50" s="256"/>
      <c r="BF50" s="256"/>
      <c r="BG50" s="256"/>
      <c r="BH50" s="256"/>
      <c r="BI50" s="256"/>
      <c r="BJ50" s="256"/>
      <c r="BK50" s="256"/>
      <c r="BL50" s="256"/>
      <c r="BM50" s="256"/>
      <c r="BN50" s="256"/>
      <c r="BO50" s="256"/>
      <c r="BP50" s="256"/>
      <c r="BQ50" s="256"/>
      <c r="BR50" s="256"/>
    </row>
    <row r="51" spans="1:70" s="251" customFormat="1" ht="13.5" customHeight="1" x14ac:dyDescent="0.2">
      <c r="A51" s="294">
        <v>40</v>
      </c>
      <c r="B51" s="132"/>
      <c r="C51" s="132"/>
      <c r="D51" s="309"/>
      <c r="E51" s="237">
        <v>19</v>
      </c>
      <c r="F51" s="238">
        <v>2.09</v>
      </c>
      <c r="G51" s="238">
        <v>2.86</v>
      </c>
      <c r="H51" s="239">
        <v>120</v>
      </c>
      <c r="I51" s="238">
        <v>1.98</v>
      </c>
      <c r="J51" s="238">
        <v>2.62</v>
      </c>
      <c r="K51" s="260"/>
      <c r="L51" s="257"/>
      <c r="M51" s="257"/>
      <c r="N51" s="257"/>
      <c r="O51" s="260"/>
      <c r="P51" s="260"/>
      <c r="Q51" s="253"/>
      <c r="R51" s="257"/>
      <c r="S51" s="257"/>
      <c r="T51" s="257"/>
      <c r="U51" s="257"/>
      <c r="V51" s="257"/>
      <c r="W51" s="257"/>
      <c r="X51" s="312"/>
      <c r="Y51" s="256"/>
      <c r="Z51" s="256"/>
      <c r="AA51" s="256">
        <v>36</v>
      </c>
      <c r="AB51" s="256" t="str">
        <f t="shared" si="0"/>
        <v/>
      </c>
      <c r="AC51" s="256" t="str">
        <f t="shared" si="1"/>
        <v/>
      </c>
      <c r="AD51" s="256"/>
      <c r="AE51" s="256"/>
      <c r="AF51" s="256"/>
      <c r="AG51" s="256"/>
      <c r="AH51" s="256"/>
      <c r="AI51" s="256"/>
      <c r="AJ51" s="149"/>
      <c r="AK51" s="296" t="str">
        <f t="shared" si="2"/>
        <v/>
      </c>
      <c r="AL51" s="149"/>
      <c r="AM51" s="256"/>
      <c r="AN51" s="256"/>
      <c r="AO51" s="256"/>
      <c r="AP51" s="256"/>
      <c r="AQ51" s="256"/>
      <c r="AR51" s="256"/>
      <c r="AS51" s="256"/>
      <c r="AT51" s="257"/>
      <c r="AU51" s="257"/>
      <c r="AV51" s="257"/>
      <c r="AW51" s="257"/>
      <c r="AX51" s="257"/>
      <c r="AY51" s="257"/>
      <c r="AZ51" s="257"/>
      <c r="BA51" s="257"/>
      <c r="BB51" s="257"/>
      <c r="BC51" s="257"/>
      <c r="BD51" s="256"/>
      <c r="BE51" s="256"/>
      <c r="BF51" s="256"/>
      <c r="BG51" s="256"/>
      <c r="BH51" s="256"/>
      <c r="BI51" s="256"/>
      <c r="BJ51" s="256"/>
      <c r="BK51" s="256"/>
      <c r="BL51" s="256"/>
      <c r="BM51" s="256"/>
      <c r="BN51" s="256"/>
      <c r="BO51" s="256"/>
      <c r="BP51" s="256"/>
      <c r="BQ51" s="256"/>
      <c r="BR51" s="256"/>
    </row>
    <row r="52" spans="1:70" s="251" customFormat="1" ht="13.5" customHeight="1" x14ac:dyDescent="0.2">
      <c r="A52" s="294">
        <v>41</v>
      </c>
      <c r="B52" s="132"/>
      <c r="C52" s="132"/>
      <c r="D52" s="309"/>
      <c r="E52" s="237">
        <v>20</v>
      </c>
      <c r="F52" s="238">
        <v>2.09</v>
      </c>
      <c r="G52" s="238">
        <v>2.85</v>
      </c>
      <c r="H52" s="239">
        <v>200</v>
      </c>
      <c r="I52" s="238">
        <v>1.97</v>
      </c>
      <c r="J52" s="238">
        <v>2.6</v>
      </c>
      <c r="K52" s="260"/>
      <c r="L52" s="257"/>
      <c r="M52" s="257"/>
      <c r="N52" s="257"/>
      <c r="O52" s="260"/>
      <c r="P52" s="260"/>
      <c r="Q52" s="253"/>
      <c r="R52" s="257"/>
      <c r="S52" s="257"/>
      <c r="T52" s="257"/>
      <c r="U52" s="257"/>
      <c r="V52" s="257"/>
      <c r="W52" s="257"/>
      <c r="X52" s="312"/>
      <c r="Y52" s="256"/>
      <c r="Z52" s="256"/>
      <c r="AA52" s="256">
        <v>37</v>
      </c>
      <c r="AB52" s="256" t="str">
        <f t="shared" si="0"/>
        <v/>
      </c>
      <c r="AC52" s="256" t="str">
        <f t="shared" si="1"/>
        <v/>
      </c>
      <c r="AD52" s="256"/>
      <c r="AE52" s="256"/>
      <c r="AF52" s="256"/>
      <c r="AG52" s="256"/>
      <c r="AH52" s="256"/>
      <c r="AI52" s="256"/>
      <c r="AJ52" s="149"/>
      <c r="AK52" s="296" t="str">
        <f t="shared" si="2"/>
        <v/>
      </c>
      <c r="AL52" s="149"/>
      <c r="AM52" s="256"/>
      <c r="AN52" s="256"/>
      <c r="AO52" s="256"/>
      <c r="AP52" s="256"/>
      <c r="AQ52" s="256"/>
      <c r="AR52" s="256"/>
      <c r="AS52" s="256"/>
      <c r="AT52" s="257"/>
      <c r="AU52" s="257"/>
      <c r="AV52" s="257"/>
      <c r="AW52" s="257"/>
      <c r="AX52" s="257"/>
      <c r="AY52" s="257"/>
      <c r="AZ52" s="257"/>
      <c r="BA52" s="257"/>
      <c r="BB52" s="257"/>
      <c r="BC52" s="257"/>
      <c r="BD52" s="256"/>
      <c r="BE52" s="256"/>
      <c r="BF52" s="256"/>
      <c r="BG52" s="256"/>
      <c r="BH52" s="256"/>
      <c r="BI52" s="256"/>
      <c r="BJ52" s="256"/>
      <c r="BK52" s="256"/>
      <c r="BL52" s="256"/>
      <c r="BM52" s="256"/>
      <c r="BN52" s="256"/>
      <c r="BO52" s="256"/>
      <c r="BP52" s="256"/>
      <c r="BQ52" s="256"/>
      <c r="BR52" s="256"/>
    </row>
    <row r="53" spans="1:70" s="251" customFormat="1" ht="13.5" customHeight="1" x14ac:dyDescent="0.2">
      <c r="A53" s="294">
        <v>42</v>
      </c>
      <c r="B53" s="132"/>
      <c r="C53" s="132"/>
      <c r="D53" s="309"/>
      <c r="E53" s="260"/>
      <c r="F53" s="312"/>
      <c r="G53" s="312"/>
      <c r="H53" s="312"/>
      <c r="I53" s="312"/>
      <c r="J53" s="312"/>
      <c r="K53" s="260"/>
      <c r="L53" s="257"/>
      <c r="M53" s="257"/>
      <c r="N53" s="257"/>
      <c r="O53" s="260"/>
      <c r="P53" s="260"/>
      <c r="Q53" s="253"/>
      <c r="R53" s="260"/>
      <c r="S53" s="260"/>
      <c r="T53" s="257"/>
      <c r="U53" s="257"/>
      <c r="V53" s="260"/>
      <c r="W53" s="260"/>
      <c r="X53" s="312"/>
      <c r="Y53" s="256"/>
      <c r="Z53" s="256"/>
      <c r="AA53" s="256">
        <v>38</v>
      </c>
      <c r="AB53" s="256" t="str">
        <f t="shared" si="0"/>
        <v/>
      </c>
      <c r="AC53" s="256" t="str">
        <f t="shared" si="1"/>
        <v/>
      </c>
      <c r="AD53" s="256"/>
      <c r="AE53" s="256"/>
      <c r="AF53" s="256"/>
      <c r="AG53" s="256"/>
      <c r="AH53" s="256"/>
      <c r="AI53" s="256"/>
      <c r="AJ53" s="149"/>
      <c r="AK53" s="296" t="str">
        <f t="shared" si="2"/>
        <v/>
      </c>
      <c r="AL53" s="149"/>
      <c r="AM53" s="256"/>
      <c r="AN53" s="256"/>
      <c r="AO53" s="256"/>
      <c r="AP53" s="256"/>
      <c r="AQ53" s="256"/>
      <c r="AR53" s="256"/>
      <c r="AS53" s="256"/>
      <c r="AT53" s="257"/>
      <c r="AU53" s="257"/>
      <c r="AV53" s="257"/>
      <c r="AW53" s="257"/>
      <c r="AX53" s="257"/>
      <c r="AY53" s="257"/>
      <c r="AZ53" s="257"/>
      <c r="BA53" s="257"/>
      <c r="BB53" s="257"/>
      <c r="BC53" s="257"/>
      <c r="BD53" s="256"/>
      <c r="BE53" s="256"/>
      <c r="BF53" s="256"/>
      <c r="BG53" s="256"/>
      <c r="BH53" s="256"/>
      <c r="BI53" s="256"/>
      <c r="BJ53" s="256"/>
      <c r="BK53" s="256"/>
      <c r="BL53" s="256"/>
      <c r="BM53" s="256"/>
      <c r="BN53" s="256"/>
      <c r="BO53" s="256"/>
      <c r="BP53" s="256"/>
      <c r="BQ53" s="256"/>
      <c r="BR53" s="256"/>
    </row>
    <row r="54" spans="1:70" s="251" customFormat="1" ht="13.5" customHeight="1" x14ac:dyDescent="0.2">
      <c r="A54" s="294">
        <v>43</v>
      </c>
      <c r="B54" s="132"/>
      <c r="C54" s="132"/>
      <c r="D54" s="309"/>
      <c r="E54" s="260"/>
      <c r="F54" s="312"/>
      <c r="G54" s="312"/>
      <c r="H54" s="312"/>
      <c r="I54" s="312"/>
      <c r="J54" s="312"/>
      <c r="K54" s="260"/>
      <c r="L54" s="257"/>
      <c r="M54" s="257"/>
      <c r="N54" s="257"/>
      <c r="O54" s="257"/>
      <c r="P54" s="257"/>
      <c r="Q54" s="257"/>
      <c r="R54" s="260"/>
      <c r="S54" s="260"/>
      <c r="T54" s="257"/>
      <c r="U54" s="257"/>
      <c r="V54" s="260"/>
      <c r="W54" s="260"/>
      <c r="X54" s="312"/>
      <c r="Y54" s="256"/>
      <c r="Z54" s="256"/>
      <c r="AA54" s="256">
        <v>39</v>
      </c>
      <c r="AB54" s="256" t="str">
        <f t="shared" si="0"/>
        <v/>
      </c>
      <c r="AC54" s="256" t="str">
        <f t="shared" si="1"/>
        <v/>
      </c>
      <c r="AD54" s="256"/>
      <c r="AE54" s="256"/>
      <c r="AF54" s="256"/>
      <c r="AG54" s="256"/>
      <c r="AH54" s="256"/>
      <c r="AI54" s="256"/>
      <c r="AJ54" s="149"/>
      <c r="AK54" s="296" t="str">
        <f t="shared" si="2"/>
        <v/>
      </c>
      <c r="AL54" s="149"/>
      <c r="AM54" s="256"/>
      <c r="AN54" s="256"/>
      <c r="AO54" s="256"/>
      <c r="AP54" s="256"/>
      <c r="AQ54" s="256"/>
      <c r="AR54" s="256"/>
      <c r="AS54" s="256"/>
      <c r="AT54" s="257"/>
      <c r="AU54" s="257"/>
      <c r="AV54" s="257"/>
      <c r="AW54" s="257"/>
      <c r="AX54" s="257"/>
      <c r="AY54" s="257"/>
      <c r="AZ54" s="257"/>
      <c r="BA54" s="257"/>
      <c r="BB54" s="257"/>
      <c r="BC54" s="257"/>
      <c r="BD54" s="256"/>
      <c r="BE54" s="256"/>
      <c r="BF54" s="256"/>
      <c r="BG54" s="256"/>
      <c r="BH54" s="256"/>
      <c r="BI54" s="256"/>
      <c r="BJ54" s="256"/>
      <c r="BK54" s="256"/>
      <c r="BL54" s="256"/>
      <c r="BM54" s="256"/>
      <c r="BN54" s="256"/>
      <c r="BO54" s="256"/>
      <c r="BP54" s="256"/>
      <c r="BQ54" s="256"/>
      <c r="BR54" s="256"/>
    </row>
    <row r="55" spans="1:70" s="251" customFormat="1" ht="13.5" customHeight="1" x14ac:dyDescent="0.2">
      <c r="A55" s="294">
        <v>44</v>
      </c>
      <c r="B55" s="132"/>
      <c r="C55" s="132"/>
      <c r="D55" s="309"/>
      <c r="E55" s="260"/>
      <c r="F55" s="312"/>
      <c r="G55" s="312"/>
      <c r="H55" s="312"/>
      <c r="I55" s="312"/>
      <c r="J55" s="312"/>
      <c r="K55" s="260"/>
      <c r="L55" s="257"/>
      <c r="M55" s="257"/>
      <c r="N55" s="257"/>
      <c r="O55" s="257"/>
      <c r="P55" s="257"/>
      <c r="Q55" s="257"/>
      <c r="R55" s="260"/>
      <c r="S55" s="260"/>
      <c r="T55" s="257"/>
      <c r="U55" s="257"/>
      <c r="V55" s="260"/>
      <c r="W55" s="260"/>
      <c r="X55" s="312"/>
      <c r="Y55" s="256"/>
      <c r="Z55" s="256"/>
      <c r="AA55" s="256">
        <v>40</v>
      </c>
      <c r="AB55" s="256" t="str">
        <f t="shared" si="0"/>
        <v/>
      </c>
      <c r="AC55" s="256" t="str">
        <f t="shared" si="1"/>
        <v/>
      </c>
      <c r="AD55" s="256"/>
      <c r="AE55" s="256"/>
      <c r="AF55" s="256"/>
      <c r="AG55" s="256"/>
      <c r="AH55" s="256"/>
      <c r="AI55" s="256"/>
      <c r="AJ55" s="149"/>
      <c r="AK55" s="296" t="str">
        <f t="shared" si="2"/>
        <v/>
      </c>
      <c r="AL55" s="149"/>
      <c r="AM55" s="256"/>
      <c r="AN55" s="256"/>
      <c r="AO55" s="256"/>
      <c r="AP55" s="256"/>
      <c r="AQ55" s="256"/>
      <c r="AR55" s="256"/>
      <c r="AS55" s="256"/>
      <c r="AT55" s="257"/>
      <c r="AU55" s="257"/>
      <c r="AV55" s="257"/>
      <c r="AW55" s="257"/>
      <c r="AX55" s="257"/>
      <c r="AY55" s="257"/>
      <c r="AZ55" s="257"/>
      <c r="BA55" s="257"/>
      <c r="BB55" s="257"/>
      <c r="BC55" s="257"/>
      <c r="BD55" s="256"/>
      <c r="BE55" s="256"/>
      <c r="BF55" s="256"/>
      <c r="BG55" s="256"/>
      <c r="BH55" s="256"/>
      <c r="BI55" s="256"/>
      <c r="BJ55" s="256"/>
      <c r="BK55" s="256"/>
      <c r="BL55" s="256"/>
      <c r="BM55" s="256"/>
      <c r="BN55" s="256"/>
      <c r="BO55" s="256"/>
      <c r="BP55" s="256"/>
      <c r="BQ55" s="256"/>
      <c r="BR55" s="256"/>
    </row>
    <row r="56" spans="1:70" s="251" customFormat="1" ht="13.5" customHeight="1" x14ac:dyDescent="0.2">
      <c r="A56" s="294">
        <v>45</v>
      </c>
      <c r="B56" s="132"/>
      <c r="C56" s="132"/>
      <c r="D56" s="309"/>
      <c r="E56" s="260"/>
      <c r="F56" s="312"/>
      <c r="G56" s="312"/>
      <c r="H56" s="312"/>
      <c r="I56" s="312"/>
      <c r="J56" s="312"/>
      <c r="K56" s="257"/>
      <c r="L56" s="257"/>
      <c r="M56" s="257"/>
      <c r="N56" s="257"/>
      <c r="O56" s="257"/>
      <c r="P56" s="257"/>
      <c r="Q56" s="257"/>
      <c r="R56" s="260"/>
      <c r="S56" s="260"/>
      <c r="T56" s="257"/>
      <c r="U56" s="257"/>
      <c r="V56" s="260"/>
      <c r="W56" s="260"/>
      <c r="X56" s="312"/>
      <c r="Y56" s="256"/>
      <c r="Z56" s="256"/>
      <c r="AA56" s="256">
        <v>41</v>
      </c>
      <c r="AB56" s="256" t="str">
        <f t="shared" si="0"/>
        <v/>
      </c>
      <c r="AC56" s="256" t="str">
        <f t="shared" si="1"/>
        <v/>
      </c>
      <c r="AD56" s="256"/>
      <c r="AE56" s="256"/>
      <c r="AF56" s="256"/>
      <c r="AG56" s="256"/>
      <c r="AH56" s="256"/>
      <c r="AI56" s="256"/>
      <c r="AJ56" s="149"/>
      <c r="AK56" s="296" t="str">
        <f t="shared" si="2"/>
        <v/>
      </c>
      <c r="AL56" s="149"/>
      <c r="AM56" s="256"/>
      <c r="AN56" s="256"/>
      <c r="AO56" s="256"/>
      <c r="AP56" s="256"/>
      <c r="AQ56" s="256"/>
      <c r="AR56" s="256"/>
      <c r="AS56" s="256"/>
      <c r="AT56" s="257"/>
      <c r="AU56" s="257"/>
      <c r="AV56" s="257"/>
      <c r="AW56" s="257"/>
      <c r="AX56" s="257"/>
      <c r="AY56" s="257"/>
      <c r="AZ56" s="257"/>
      <c r="BA56" s="257"/>
      <c r="BB56" s="257"/>
      <c r="BC56" s="257"/>
      <c r="BD56" s="256"/>
      <c r="BE56" s="256"/>
      <c r="BF56" s="256"/>
      <c r="BG56" s="256"/>
      <c r="BH56" s="256"/>
      <c r="BI56" s="256"/>
      <c r="BJ56" s="256"/>
      <c r="BK56" s="256"/>
      <c r="BL56" s="256"/>
      <c r="BM56" s="256"/>
      <c r="BN56" s="256"/>
      <c r="BO56" s="256"/>
      <c r="BP56" s="256"/>
      <c r="BQ56" s="256"/>
      <c r="BR56" s="256"/>
    </row>
    <row r="57" spans="1:70" s="251" customFormat="1" ht="13.5" customHeight="1" x14ac:dyDescent="0.2">
      <c r="A57" s="294">
        <v>46</v>
      </c>
      <c r="B57" s="132"/>
      <c r="C57" s="132"/>
      <c r="D57" s="309"/>
      <c r="E57" s="260"/>
      <c r="F57" s="312"/>
      <c r="G57" s="312"/>
      <c r="H57" s="312"/>
      <c r="I57" s="312"/>
      <c r="J57" s="312"/>
      <c r="K57" s="257"/>
      <c r="L57" s="257"/>
      <c r="M57" s="257"/>
      <c r="N57" s="257"/>
      <c r="O57" s="257"/>
      <c r="P57" s="257"/>
      <c r="Q57" s="257"/>
      <c r="R57" s="260"/>
      <c r="S57" s="260"/>
      <c r="T57" s="257"/>
      <c r="U57" s="257"/>
      <c r="V57" s="260"/>
      <c r="W57" s="260"/>
      <c r="X57" s="312"/>
      <c r="Y57" s="256"/>
      <c r="Z57" s="256"/>
      <c r="AA57" s="256">
        <v>42</v>
      </c>
      <c r="AB57" s="256" t="str">
        <f t="shared" si="0"/>
        <v/>
      </c>
      <c r="AC57" s="256" t="str">
        <f t="shared" si="1"/>
        <v/>
      </c>
      <c r="AD57" s="256"/>
      <c r="AE57" s="256"/>
      <c r="AF57" s="256"/>
      <c r="AG57" s="256"/>
      <c r="AH57" s="256"/>
      <c r="AI57" s="256"/>
      <c r="AJ57" s="149"/>
      <c r="AK57" s="296" t="str">
        <f t="shared" si="2"/>
        <v/>
      </c>
      <c r="AL57" s="149"/>
      <c r="AM57" s="256"/>
      <c r="AN57" s="256"/>
      <c r="AO57" s="256"/>
      <c r="AP57" s="256"/>
      <c r="AQ57" s="256"/>
      <c r="AR57" s="256"/>
      <c r="AS57" s="256"/>
      <c r="AT57" s="257"/>
      <c r="AU57" s="257"/>
      <c r="AV57" s="257"/>
      <c r="AW57" s="257"/>
      <c r="AX57" s="257"/>
      <c r="AY57" s="257"/>
      <c r="AZ57" s="257"/>
      <c r="BA57" s="257"/>
      <c r="BB57" s="257"/>
      <c r="BC57" s="257"/>
      <c r="BD57" s="256"/>
      <c r="BE57" s="256"/>
      <c r="BF57" s="256"/>
      <c r="BG57" s="256"/>
      <c r="BH57" s="256"/>
      <c r="BI57" s="256"/>
      <c r="BJ57" s="256"/>
      <c r="BK57" s="256"/>
      <c r="BL57" s="256"/>
      <c r="BM57" s="256"/>
      <c r="BN57" s="256"/>
      <c r="BO57" s="256"/>
      <c r="BP57" s="256"/>
      <c r="BQ57" s="256"/>
      <c r="BR57" s="256"/>
    </row>
    <row r="58" spans="1:70" s="251" customFormat="1" ht="13.5" customHeight="1" x14ac:dyDescent="0.2">
      <c r="A58" s="294">
        <v>47</v>
      </c>
      <c r="B58" s="132"/>
      <c r="C58" s="132"/>
      <c r="D58" s="309"/>
      <c r="E58" s="260"/>
      <c r="F58" s="257"/>
      <c r="G58" s="257"/>
      <c r="H58" s="257"/>
      <c r="I58" s="257"/>
      <c r="J58" s="257"/>
      <c r="K58" s="257"/>
      <c r="L58" s="257"/>
      <c r="M58" s="257"/>
      <c r="N58" s="257"/>
      <c r="O58" s="257"/>
      <c r="P58" s="257"/>
      <c r="Q58" s="257"/>
      <c r="R58" s="260"/>
      <c r="S58" s="260"/>
      <c r="T58" s="257"/>
      <c r="U58" s="257"/>
      <c r="V58" s="260"/>
      <c r="W58" s="260"/>
      <c r="X58" s="312"/>
      <c r="Y58" s="256"/>
      <c r="Z58" s="256"/>
      <c r="AA58" s="256">
        <v>43</v>
      </c>
      <c r="AB58" s="256" t="str">
        <f t="shared" si="0"/>
        <v/>
      </c>
      <c r="AC58" s="256" t="str">
        <f t="shared" si="1"/>
        <v/>
      </c>
      <c r="AD58" s="256"/>
      <c r="AE58" s="256"/>
      <c r="AF58" s="256"/>
      <c r="AG58" s="256"/>
      <c r="AH58" s="256"/>
      <c r="AI58" s="256"/>
      <c r="AJ58" s="149"/>
      <c r="AK58" s="296" t="str">
        <f t="shared" si="2"/>
        <v/>
      </c>
      <c r="AL58" s="149"/>
      <c r="AM58" s="256"/>
      <c r="AN58" s="256"/>
      <c r="AO58" s="256"/>
      <c r="AP58" s="256"/>
      <c r="AQ58" s="256"/>
      <c r="AR58" s="256"/>
      <c r="AS58" s="256"/>
      <c r="AT58" s="257"/>
      <c r="AU58" s="257"/>
      <c r="AV58" s="257"/>
      <c r="AW58" s="257"/>
      <c r="AX58" s="257"/>
      <c r="AY58" s="257"/>
      <c r="AZ58" s="257"/>
      <c r="BA58" s="257"/>
      <c r="BB58" s="257"/>
      <c r="BC58" s="257"/>
      <c r="BD58" s="256"/>
      <c r="BE58" s="256"/>
      <c r="BF58" s="256"/>
      <c r="BG58" s="256"/>
      <c r="BH58" s="256"/>
      <c r="BI58" s="256"/>
      <c r="BJ58" s="256"/>
      <c r="BK58" s="256"/>
      <c r="BL58" s="256"/>
      <c r="BM58" s="256"/>
      <c r="BN58" s="256"/>
      <c r="BO58" s="256"/>
      <c r="BP58" s="256"/>
      <c r="BQ58" s="256"/>
      <c r="BR58" s="256"/>
    </row>
    <row r="59" spans="1:70" s="251" customFormat="1" ht="13.5" customHeight="1" x14ac:dyDescent="0.2">
      <c r="A59" s="294">
        <v>48</v>
      </c>
      <c r="B59" s="132"/>
      <c r="C59" s="132"/>
      <c r="D59" s="309"/>
      <c r="E59" s="260"/>
      <c r="F59" s="257"/>
      <c r="G59" s="257"/>
      <c r="H59" s="257"/>
      <c r="I59" s="257"/>
      <c r="J59" s="257"/>
      <c r="K59" s="257"/>
      <c r="L59" s="257"/>
      <c r="M59" s="257"/>
      <c r="N59" s="257"/>
      <c r="O59" s="257"/>
      <c r="P59" s="257"/>
      <c r="Q59" s="257"/>
      <c r="R59" s="260"/>
      <c r="S59" s="260"/>
      <c r="T59" s="257"/>
      <c r="U59" s="257"/>
      <c r="V59" s="260"/>
      <c r="W59" s="260"/>
      <c r="X59" s="312"/>
      <c r="Y59" s="256"/>
      <c r="Z59" s="256"/>
      <c r="AA59" s="256">
        <v>44</v>
      </c>
      <c r="AB59" s="256" t="str">
        <f t="shared" si="0"/>
        <v/>
      </c>
      <c r="AC59" s="256" t="str">
        <f t="shared" si="1"/>
        <v/>
      </c>
      <c r="AD59" s="256"/>
      <c r="AE59" s="256"/>
      <c r="AF59" s="256"/>
      <c r="AG59" s="256"/>
      <c r="AH59" s="256"/>
      <c r="AI59" s="256"/>
      <c r="AJ59" s="149"/>
      <c r="AK59" s="296" t="str">
        <f t="shared" si="2"/>
        <v/>
      </c>
      <c r="AL59" s="149"/>
      <c r="AM59" s="256"/>
      <c r="AN59" s="256"/>
      <c r="AO59" s="256"/>
      <c r="AP59" s="256"/>
      <c r="AQ59" s="256"/>
      <c r="AR59" s="256"/>
      <c r="AS59" s="256"/>
      <c r="AT59" s="257"/>
      <c r="AU59" s="257"/>
      <c r="AV59" s="257"/>
      <c r="AW59" s="257"/>
      <c r="AX59" s="257"/>
      <c r="AY59" s="257"/>
      <c r="AZ59" s="257"/>
      <c r="BA59" s="257"/>
      <c r="BB59" s="257"/>
      <c r="BC59" s="257"/>
      <c r="BD59" s="256"/>
      <c r="BE59" s="256"/>
      <c r="BF59" s="256"/>
      <c r="BG59" s="256"/>
      <c r="BH59" s="256"/>
      <c r="BI59" s="256"/>
      <c r="BJ59" s="256"/>
      <c r="BK59" s="256"/>
      <c r="BL59" s="256"/>
      <c r="BM59" s="256"/>
      <c r="BN59" s="256"/>
      <c r="BO59" s="256"/>
      <c r="BP59" s="256"/>
      <c r="BQ59" s="256"/>
      <c r="BR59" s="256"/>
    </row>
    <row r="60" spans="1:70" s="251" customFormat="1" ht="13.5" customHeight="1" x14ac:dyDescent="0.2">
      <c r="A60" s="294">
        <v>49</v>
      </c>
      <c r="B60" s="132"/>
      <c r="C60" s="132"/>
      <c r="D60" s="309"/>
      <c r="E60" s="260"/>
      <c r="F60" s="257"/>
      <c r="G60" s="257"/>
      <c r="H60" s="257"/>
      <c r="I60" s="257"/>
      <c r="J60" s="257"/>
      <c r="K60" s="257"/>
      <c r="L60" s="257"/>
      <c r="M60" s="257"/>
      <c r="N60" s="257"/>
      <c r="O60" s="257"/>
      <c r="P60" s="257"/>
      <c r="Q60" s="257"/>
      <c r="R60" s="260"/>
      <c r="S60" s="260"/>
      <c r="T60" s="257"/>
      <c r="U60" s="257"/>
      <c r="V60" s="260"/>
      <c r="W60" s="260"/>
      <c r="X60" s="312"/>
      <c r="Y60" s="256"/>
      <c r="Z60" s="256"/>
      <c r="AA60" s="256">
        <v>45</v>
      </c>
      <c r="AB60" s="256" t="str">
        <f t="shared" si="0"/>
        <v/>
      </c>
      <c r="AC60" s="256" t="str">
        <f t="shared" si="1"/>
        <v/>
      </c>
      <c r="AD60" s="256"/>
      <c r="AE60" s="256"/>
      <c r="AF60" s="256"/>
      <c r="AG60" s="256"/>
      <c r="AH60" s="256"/>
      <c r="AI60" s="256"/>
      <c r="AJ60" s="149"/>
      <c r="AK60" s="296" t="str">
        <f t="shared" si="2"/>
        <v/>
      </c>
      <c r="AL60" s="149"/>
      <c r="AM60" s="256"/>
      <c r="AN60" s="256"/>
      <c r="AO60" s="256"/>
      <c r="AP60" s="256"/>
      <c r="AQ60" s="256"/>
      <c r="AR60" s="256"/>
      <c r="AS60" s="256"/>
      <c r="AT60" s="257"/>
      <c r="AU60" s="257"/>
      <c r="AV60" s="257"/>
      <c r="AW60" s="257"/>
      <c r="AX60" s="257"/>
      <c r="AY60" s="257"/>
      <c r="AZ60" s="257"/>
      <c r="BA60" s="257"/>
      <c r="BB60" s="257"/>
      <c r="BC60" s="257"/>
      <c r="BD60" s="256"/>
      <c r="BE60" s="256"/>
      <c r="BF60" s="256"/>
      <c r="BG60" s="256"/>
      <c r="BH60" s="256"/>
      <c r="BI60" s="256"/>
      <c r="BJ60" s="256"/>
      <c r="BK60" s="256"/>
      <c r="BL60" s="256"/>
      <c r="BM60" s="256"/>
      <c r="BN60" s="256"/>
      <c r="BO60" s="256"/>
      <c r="BP60" s="256"/>
      <c r="BQ60" s="256"/>
      <c r="BR60" s="256"/>
    </row>
    <row r="61" spans="1:70" s="251" customFormat="1" ht="13.5" customHeight="1" x14ac:dyDescent="0.2">
      <c r="A61" s="294">
        <v>50</v>
      </c>
      <c r="B61" s="132"/>
      <c r="C61" s="132"/>
      <c r="D61" s="309"/>
      <c r="E61" s="260"/>
      <c r="F61" s="257"/>
      <c r="G61" s="257"/>
      <c r="H61" s="257"/>
      <c r="I61" s="257"/>
      <c r="J61" s="257"/>
      <c r="K61" s="257"/>
      <c r="L61" s="257"/>
      <c r="M61" s="257"/>
      <c r="N61" s="257"/>
      <c r="O61" s="257"/>
      <c r="P61" s="257"/>
      <c r="Q61" s="257"/>
      <c r="R61" s="260"/>
      <c r="S61" s="260"/>
      <c r="T61" s="257"/>
      <c r="U61" s="257"/>
      <c r="V61" s="260"/>
      <c r="W61" s="260"/>
      <c r="X61" s="312"/>
      <c r="Y61" s="256"/>
      <c r="Z61" s="256"/>
      <c r="AA61" s="256">
        <v>46</v>
      </c>
      <c r="AB61" s="256" t="str">
        <f t="shared" si="0"/>
        <v/>
      </c>
      <c r="AC61" s="256" t="str">
        <f t="shared" si="1"/>
        <v/>
      </c>
      <c r="AD61" s="256"/>
      <c r="AE61" s="256"/>
      <c r="AF61" s="256"/>
      <c r="AG61" s="256"/>
      <c r="AH61" s="256"/>
      <c r="AI61" s="256"/>
      <c r="AJ61" s="149"/>
      <c r="AK61" s="296" t="str">
        <f t="shared" si="2"/>
        <v/>
      </c>
      <c r="AL61" s="149"/>
      <c r="AM61" s="256"/>
      <c r="AN61" s="256"/>
      <c r="AO61" s="256"/>
      <c r="AP61" s="256"/>
      <c r="AQ61" s="256"/>
      <c r="AR61" s="256"/>
      <c r="AS61" s="256"/>
      <c r="AT61" s="257"/>
      <c r="AU61" s="257"/>
      <c r="AV61" s="257"/>
      <c r="AW61" s="257"/>
      <c r="AX61" s="257"/>
      <c r="AY61" s="257"/>
      <c r="AZ61" s="257"/>
      <c r="BA61" s="257"/>
      <c r="BB61" s="257"/>
      <c r="BC61" s="257"/>
      <c r="BD61" s="256"/>
      <c r="BE61" s="256"/>
      <c r="BF61" s="256"/>
      <c r="BG61" s="256"/>
      <c r="BH61" s="256"/>
      <c r="BI61" s="256"/>
      <c r="BJ61" s="256"/>
      <c r="BK61" s="256"/>
      <c r="BL61" s="256"/>
      <c r="BM61" s="256"/>
      <c r="BN61" s="256"/>
      <c r="BO61" s="256"/>
      <c r="BP61" s="256"/>
      <c r="BQ61" s="256"/>
      <c r="BR61" s="256"/>
    </row>
    <row r="62" spans="1:70" s="251" customFormat="1" ht="13.5" customHeight="1" x14ac:dyDescent="0.2">
      <c r="A62" s="294">
        <v>51</v>
      </c>
      <c r="B62" s="132"/>
      <c r="C62" s="132"/>
      <c r="D62" s="309"/>
      <c r="E62" s="260"/>
      <c r="F62" s="257"/>
      <c r="G62" s="257"/>
      <c r="H62" s="257"/>
      <c r="I62" s="257"/>
      <c r="J62" s="257"/>
      <c r="K62" s="257"/>
      <c r="L62" s="257"/>
      <c r="M62" s="257"/>
      <c r="N62" s="257"/>
      <c r="O62" s="257"/>
      <c r="P62" s="257"/>
      <c r="Q62" s="257"/>
      <c r="R62" s="260"/>
      <c r="S62" s="260"/>
      <c r="T62" s="257"/>
      <c r="U62" s="257"/>
      <c r="V62" s="260"/>
      <c r="W62" s="260"/>
      <c r="X62" s="312"/>
      <c r="Y62" s="256"/>
      <c r="Z62" s="256"/>
      <c r="AA62" s="256">
        <v>47</v>
      </c>
      <c r="AB62" s="256" t="str">
        <f t="shared" si="0"/>
        <v/>
      </c>
      <c r="AC62" s="256" t="str">
        <f t="shared" si="1"/>
        <v/>
      </c>
      <c r="AD62" s="256"/>
      <c r="AE62" s="256"/>
      <c r="AF62" s="256"/>
      <c r="AG62" s="256"/>
      <c r="AH62" s="256"/>
      <c r="AI62" s="256"/>
      <c r="AJ62" s="149"/>
      <c r="AK62" s="296" t="str">
        <f t="shared" si="2"/>
        <v/>
      </c>
      <c r="AL62" s="149"/>
      <c r="AM62" s="256"/>
      <c r="AN62" s="256"/>
      <c r="AO62" s="256"/>
      <c r="AP62" s="256"/>
      <c r="AQ62" s="256"/>
      <c r="AR62" s="256"/>
      <c r="AS62" s="256"/>
      <c r="AT62" s="257"/>
      <c r="AU62" s="257"/>
      <c r="AV62" s="257"/>
      <c r="AW62" s="257"/>
      <c r="AX62" s="257"/>
      <c r="AY62" s="257"/>
      <c r="AZ62" s="257"/>
      <c r="BA62" s="257"/>
      <c r="BB62" s="257"/>
      <c r="BC62" s="257"/>
      <c r="BD62" s="256"/>
      <c r="BE62" s="256"/>
      <c r="BF62" s="256"/>
      <c r="BG62" s="256"/>
      <c r="BH62" s="256"/>
      <c r="BI62" s="256"/>
      <c r="BJ62" s="256"/>
      <c r="BK62" s="256"/>
      <c r="BL62" s="256"/>
      <c r="BM62" s="256"/>
      <c r="BN62" s="256"/>
      <c r="BO62" s="256"/>
      <c r="BP62" s="256"/>
      <c r="BQ62" s="256"/>
      <c r="BR62" s="256"/>
    </row>
    <row r="63" spans="1:70" s="251" customFormat="1" ht="13.5" customHeight="1" x14ac:dyDescent="0.2">
      <c r="A63" s="294">
        <v>52</v>
      </c>
      <c r="B63" s="132"/>
      <c r="C63" s="132"/>
      <c r="D63" s="309"/>
      <c r="E63" s="260"/>
      <c r="F63" s="257"/>
      <c r="G63" s="257"/>
      <c r="H63" s="257"/>
      <c r="I63" s="257"/>
      <c r="J63" s="257"/>
      <c r="K63" s="257"/>
      <c r="L63" s="257"/>
      <c r="M63" s="257"/>
      <c r="N63" s="257"/>
      <c r="O63" s="257"/>
      <c r="P63" s="257"/>
      <c r="Q63" s="257"/>
      <c r="R63" s="260"/>
      <c r="S63" s="260"/>
      <c r="T63" s="257"/>
      <c r="U63" s="257"/>
      <c r="V63" s="260"/>
      <c r="W63" s="260"/>
      <c r="X63" s="312"/>
      <c r="Y63" s="256"/>
      <c r="Z63" s="256"/>
      <c r="AA63" s="256">
        <v>48</v>
      </c>
      <c r="AB63" s="256" t="str">
        <f t="shared" si="0"/>
        <v/>
      </c>
      <c r="AC63" s="256" t="str">
        <f t="shared" si="1"/>
        <v/>
      </c>
      <c r="AD63" s="256"/>
      <c r="AE63" s="256"/>
      <c r="AF63" s="256"/>
      <c r="AG63" s="256"/>
      <c r="AH63" s="256"/>
      <c r="AI63" s="256"/>
      <c r="AJ63" s="149"/>
      <c r="AK63" s="296" t="str">
        <f t="shared" si="2"/>
        <v/>
      </c>
      <c r="AL63" s="149"/>
      <c r="AM63" s="256"/>
      <c r="AN63" s="256"/>
      <c r="AO63" s="256"/>
      <c r="AP63" s="256"/>
      <c r="AQ63" s="256"/>
      <c r="AR63" s="256"/>
      <c r="AS63" s="256"/>
      <c r="AT63" s="257"/>
      <c r="AU63" s="257"/>
      <c r="AV63" s="257"/>
      <c r="AW63" s="257"/>
      <c r="AX63" s="257"/>
      <c r="AY63" s="257"/>
      <c r="AZ63" s="257"/>
      <c r="BA63" s="257"/>
      <c r="BB63" s="257"/>
      <c r="BC63" s="257"/>
      <c r="BD63" s="256"/>
      <c r="BE63" s="256"/>
      <c r="BF63" s="256"/>
      <c r="BG63" s="256"/>
      <c r="BH63" s="256"/>
      <c r="BI63" s="256"/>
      <c r="BJ63" s="256"/>
      <c r="BK63" s="256"/>
      <c r="BL63" s="256"/>
      <c r="BM63" s="256"/>
      <c r="BN63" s="256"/>
      <c r="BO63" s="256"/>
      <c r="BP63" s="256"/>
      <c r="BQ63" s="256"/>
      <c r="BR63" s="256"/>
    </row>
    <row r="64" spans="1:70" s="251" customFormat="1" ht="13.5" customHeight="1" x14ac:dyDescent="0.2">
      <c r="A64" s="294">
        <v>53</v>
      </c>
      <c r="B64" s="132"/>
      <c r="C64" s="132"/>
      <c r="D64" s="309"/>
      <c r="E64" s="260"/>
      <c r="F64" s="257"/>
      <c r="G64" s="257"/>
      <c r="H64" s="257"/>
      <c r="I64" s="257"/>
      <c r="J64" s="257"/>
      <c r="K64" s="257"/>
      <c r="L64" s="257"/>
      <c r="M64" s="257"/>
      <c r="N64" s="257"/>
      <c r="O64" s="257"/>
      <c r="P64" s="257"/>
      <c r="Q64" s="257"/>
      <c r="R64" s="260"/>
      <c r="S64" s="260"/>
      <c r="T64" s="257"/>
      <c r="U64" s="257"/>
      <c r="V64" s="260"/>
      <c r="W64" s="260"/>
      <c r="X64" s="312"/>
      <c r="Y64" s="256"/>
      <c r="Z64" s="256"/>
      <c r="AA64" s="256">
        <v>49</v>
      </c>
      <c r="AB64" s="256" t="str">
        <f t="shared" si="0"/>
        <v/>
      </c>
      <c r="AC64" s="256" t="str">
        <f t="shared" si="1"/>
        <v/>
      </c>
      <c r="AD64" s="256"/>
      <c r="AE64" s="256"/>
      <c r="AF64" s="256"/>
      <c r="AG64" s="256"/>
      <c r="AH64" s="256"/>
      <c r="AI64" s="256"/>
      <c r="AJ64" s="149"/>
      <c r="AK64" s="296" t="str">
        <f t="shared" si="2"/>
        <v/>
      </c>
      <c r="AL64" s="149"/>
      <c r="AM64" s="256"/>
      <c r="AN64" s="256"/>
      <c r="AO64" s="256"/>
      <c r="AP64" s="256"/>
      <c r="AQ64" s="256"/>
      <c r="AR64" s="256"/>
      <c r="AS64" s="256"/>
      <c r="AT64" s="257"/>
      <c r="AU64" s="257"/>
      <c r="AV64" s="257"/>
      <c r="AW64" s="257"/>
      <c r="AX64" s="257"/>
      <c r="AY64" s="257"/>
      <c r="AZ64" s="257"/>
      <c r="BA64" s="257"/>
      <c r="BB64" s="257"/>
      <c r="BC64" s="257"/>
      <c r="BD64" s="256"/>
      <c r="BE64" s="256"/>
      <c r="BF64" s="256"/>
      <c r="BG64" s="256"/>
      <c r="BH64" s="256"/>
      <c r="BI64" s="256"/>
      <c r="BJ64" s="256"/>
      <c r="BK64" s="256"/>
      <c r="BL64" s="256"/>
      <c r="BM64" s="256"/>
      <c r="BN64" s="256"/>
      <c r="BO64" s="256"/>
      <c r="BP64" s="256"/>
      <c r="BQ64" s="256"/>
      <c r="BR64" s="256"/>
    </row>
    <row r="65" spans="1:70" s="251" customFormat="1" ht="13.5" customHeight="1" x14ac:dyDescent="0.2">
      <c r="A65" s="294">
        <v>54</v>
      </c>
      <c r="B65" s="132"/>
      <c r="C65" s="132"/>
      <c r="D65" s="309"/>
      <c r="E65" s="260"/>
      <c r="F65" s="257"/>
      <c r="G65" s="257"/>
      <c r="H65" s="257"/>
      <c r="I65" s="257"/>
      <c r="J65" s="257"/>
      <c r="K65" s="257"/>
      <c r="L65" s="257"/>
      <c r="M65" s="257"/>
      <c r="N65" s="257"/>
      <c r="O65" s="257"/>
      <c r="P65" s="257"/>
      <c r="Q65" s="257"/>
      <c r="R65" s="260"/>
      <c r="S65" s="260"/>
      <c r="T65" s="257"/>
      <c r="U65" s="257"/>
      <c r="V65" s="260"/>
      <c r="W65" s="260"/>
      <c r="X65" s="312"/>
      <c r="Y65" s="256"/>
      <c r="Z65" s="256"/>
      <c r="AA65" s="256">
        <v>50</v>
      </c>
      <c r="AB65" s="256" t="str">
        <f t="shared" si="0"/>
        <v/>
      </c>
      <c r="AC65" s="256" t="str">
        <f t="shared" si="1"/>
        <v/>
      </c>
      <c r="AD65" s="256"/>
      <c r="AE65" s="256"/>
      <c r="AF65" s="256"/>
      <c r="AG65" s="256"/>
      <c r="AH65" s="256"/>
      <c r="AI65" s="256"/>
      <c r="AJ65" s="149"/>
      <c r="AK65" s="296" t="str">
        <f t="shared" si="2"/>
        <v/>
      </c>
      <c r="AL65" s="149"/>
      <c r="AM65" s="256"/>
      <c r="AN65" s="256"/>
      <c r="AO65" s="256"/>
      <c r="AP65" s="256"/>
      <c r="AQ65" s="256"/>
      <c r="AR65" s="256"/>
      <c r="AS65" s="256"/>
      <c r="AT65" s="257"/>
      <c r="AU65" s="257"/>
      <c r="AV65" s="257"/>
      <c r="AW65" s="257"/>
      <c r="AX65" s="257"/>
      <c r="AY65" s="257"/>
      <c r="AZ65" s="257"/>
      <c r="BA65" s="257"/>
      <c r="BB65" s="257"/>
      <c r="BC65" s="257"/>
      <c r="BD65" s="256"/>
      <c r="BE65" s="256"/>
      <c r="BF65" s="256"/>
      <c r="BG65" s="256"/>
      <c r="BH65" s="256"/>
      <c r="BI65" s="256"/>
      <c r="BJ65" s="256"/>
      <c r="BK65" s="256"/>
      <c r="BL65" s="256"/>
      <c r="BM65" s="256"/>
      <c r="BN65" s="256"/>
      <c r="BO65" s="256"/>
      <c r="BP65" s="256"/>
      <c r="BQ65" s="256"/>
      <c r="BR65" s="256"/>
    </row>
    <row r="66" spans="1:70" s="251" customFormat="1" ht="13.5" customHeight="1" x14ac:dyDescent="0.2">
      <c r="A66" s="294">
        <v>55</v>
      </c>
      <c r="B66" s="132"/>
      <c r="C66" s="132"/>
      <c r="D66" s="309"/>
      <c r="E66" s="260"/>
      <c r="F66" s="257"/>
      <c r="G66" s="257"/>
      <c r="H66" s="257"/>
      <c r="I66" s="257"/>
      <c r="J66" s="257"/>
      <c r="K66" s="257"/>
      <c r="L66" s="257"/>
      <c r="M66" s="257"/>
      <c r="N66" s="257"/>
      <c r="O66" s="257"/>
      <c r="P66" s="257"/>
      <c r="Q66" s="257"/>
      <c r="R66" s="260"/>
      <c r="S66" s="260"/>
      <c r="T66" s="257"/>
      <c r="U66" s="257"/>
      <c r="V66" s="260"/>
      <c r="W66" s="260"/>
      <c r="X66" s="312"/>
      <c r="Y66" s="256"/>
      <c r="Z66" s="256"/>
      <c r="AA66" s="256">
        <v>51</v>
      </c>
      <c r="AB66" s="256" t="str">
        <f t="shared" si="0"/>
        <v/>
      </c>
      <c r="AC66" s="256" t="str">
        <f t="shared" si="1"/>
        <v/>
      </c>
      <c r="AD66" s="256"/>
      <c r="AE66" s="256"/>
      <c r="AF66" s="256"/>
      <c r="AG66" s="256"/>
      <c r="AH66" s="256"/>
      <c r="AI66" s="256"/>
      <c r="AJ66" s="149"/>
      <c r="AK66" s="296" t="str">
        <f t="shared" si="2"/>
        <v/>
      </c>
      <c r="AL66" s="149"/>
      <c r="AM66" s="256"/>
      <c r="AN66" s="256"/>
      <c r="AO66" s="256"/>
      <c r="AP66" s="256"/>
      <c r="AQ66" s="256"/>
      <c r="AR66" s="256"/>
      <c r="AS66" s="256"/>
      <c r="AT66" s="257"/>
      <c r="AU66" s="257"/>
      <c r="AV66" s="257"/>
      <c r="AW66" s="257"/>
      <c r="AX66" s="257"/>
      <c r="AY66" s="257"/>
      <c r="AZ66" s="257"/>
      <c r="BA66" s="257"/>
      <c r="BB66" s="257"/>
      <c r="BC66" s="257"/>
      <c r="BD66" s="256"/>
      <c r="BE66" s="256"/>
      <c r="BF66" s="256"/>
      <c r="BG66" s="256"/>
      <c r="BH66" s="256"/>
      <c r="BI66" s="256"/>
      <c r="BJ66" s="256"/>
      <c r="BK66" s="256"/>
      <c r="BL66" s="256"/>
      <c r="BM66" s="256"/>
      <c r="BN66" s="256"/>
      <c r="BO66" s="256"/>
      <c r="BP66" s="256"/>
      <c r="BQ66" s="256"/>
      <c r="BR66" s="256"/>
    </row>
    <row r="67" spans="1:70" s="251" customFormat="1" ht="13.5" customHeight="1" x14ac:dyDescent="0.2">
      <c r="A67" s="294">
        <v>56</v>
      </c>
      <c r="B67" s="132"/>
      <c r="C67" s="132"/>
      <c r="D67" s="309"/>
      <c r="E67" s="260"/>
      <c r="F67" s="257"/>
      <c r="G67" s="257"/>
      <c r="H67" s="257"/>
      <c r="I67" s="257"/>
      <c r="J67" s="257"/>
      <c r="K67" s="257"/>
      <c r="L67" s="257"/>
      <c r="M67" s="257"/>
      <c r="N67" s="257"/>
      <c r="O67" s="257"/>
      <c r="P67" s="257"/>
      <c r="Q67" s="257"/>
      <c r="R67" s="260"/>
      <c r="S67" s="260"/>
      <c r="T67" s="257"/>
      <c r="U67" s="257"/>
      <c r="V67" s="260"/>
      <c r="W67" s="260"/>
      <c r="X67" s="312"/>
      <c r="Y67" s="256"/>
      <c r="Z67" s="256"/>
      <c r="AA67" s="256">
        <v>52</v>
      </c>
      <c r="AB67" s="256" t="str">
        <f t="shared" si="0"/>
        <v/>
      </c>
      <c r="AC67" s="256" t="str">
        <f t="shared" si="1"/>
        <v/>
      </c>
      <c r="AD67" s="256"/>
      <c r="AE67" s="256"/>
      <c r="AF67" s="256"/>
      <c r="AG67" s="256"/>
      <c r="AH67" s="256"/>
      <c r="AI67" s="256"/>
      <c r="AJ67" s="149"/>
      <c r="AK67" s="296" t="str">
        <f t="shared" si="2"/>
        <v/>
      </c>
      <c r="AL67" s="149"/>
      <c r="AM67" s="256"/>
      <c r="AN67" s="256"/>
      <c r="AO67" s="256"/>
      <c r="AP67" s="256"/>
      <c r="AQ67" s="256"/>
      <c r="AR67" s="256"/>
      <c r="AS67" s="256"/>
      <c r="AT67" s="257"/>
      <c r="AU67" s="257"/>
      <c r="AV67" s="257"/>
      <c r="AW67" s="257"/>
      <c r="AX67" s="257"/>
      <c r="AY67" s="257"/>
      <c r="AZ67" s="257"/>
      <c r="BA67" s="257"/>
      <c r="BB67" s="257"/>
      <c r="BC67" s="257"/>
      <c r="BD67" s="256"/>
      <c r="BE67" s="256"/>
      <c r="BF67" s="256"/>
      <c r="BG67" s="256"/>
      <c r="BH67" s="256"/>
      <c r="BI67" s="256"/>
      <c r="BJ67" s="256"/>
      <c r="BK67" s="256"/>
      <c r="BL67" s="256"/>
      <c r="BM67" s="256"/>
      <c r="BN67" s="256"/>
      <c r="BO67" s="256"/>
      <c r="BP67" s="256"/>
      <c r="BQ67" s="256"/>
      <c r="BR67" s="256"/>
    </row>
    <row r="68" spans="1:70" s="251" customFormat="1" ht="13.5" customHeight="1" x14ac:dyDescent="0.2">
      <c r="A68" s="294">
        <v>57</v>
      </c>
      <c r="B68" s="132"/>
      <c r="C68" s="132"/>
      <c r="D68" s="309"/>
      <c r="E68" s="260"/>
      <c r="F68" s="257"/>
      <c r="G68" s="257"/>
      <c r="H68" s="257"/>
      <c r="I68" s="257"/>
      <c r="J68" s="257"/>
      <c r="K68" s="257"/>
      <c r="L68" s="257"/>
      <c r="M68" s="257"/>
      <c r="N68" s="257"/>
      <c r="O68" s="257"/>
      <c r="P68" s="257"/>
      <c r="Q68" s="257"/>
      <c r="R68" s="260"/>
      <c r="S68" s="260"/>
      <c r="T68" s="257"/>
      <c r="U68" s="257"/>
      <c r="V68" s="260"/>
      <c r="W68" s="260"/>
      <c r="X68" s="312"/>
      <c r="Y68" s="256"/>
      <c r="Z68" s="256"/>
      <c r="AA68" s="256">
        <v>53</v>
      </c>
      <c r="AB68" s="256" t="str">
        <f t="shared" si="0"/>
        <v/>
      </c>
      <c r="AC68" s="256" t="str">
        <f t="shared" si="1"/>
        <v/>
      </c>
      <c r="AD68" s="256"/>
      <c r="AE68" s="256"/>
      <c r="AF68" s="256"/>
      <c r="AG68" s="256"/>
      <c r="AH68" s="256"/>
      <c r="AI68" s="256"/>
      <c r="AJ68" s="149"/>
      <c r="AK68" s="296" t="str">
        <f t="shared" si="2"/>
        <v/>
      </c>
      <c r="AL68" s="149"/>
      <c r="AM68" s="256"/>
      <c r="AN68" s="256"/>
      <c r="AO68" s="256"/>
      <c r="AP68" s="256"/>
      <c r="AQ68" s="256"/>
      <c r="AR68" s="256"/>
      <c r="AS68" s="256"/>
      <c r="AT68" s="257"/>
      <c r="AU68" s="257"/>
      <c r="AV68" s="257"/>
      <c r="AW68" s="257"/>
      <c r="AX68" s="257"/>
      <c r="AY68" s="257"/>
      <c r="AZ68" s="257"/>
      <c r="BA68" s="257"/>
      <c r="BB68" s="257"/>
      <c r="BC68" s="257"/>
      <c r="BD68" s="256"/>
      <c r="BE68" s="256"/>
      <c r="BF68" s="256"/>
      <c r="BG68" s="256"/>
      <c r="BH68" s="256"/>
      <c r="BI68" s="256"/>
      <c r="BJ68" s="256"/>
      <c r="BK68" s="256"/>
      <c r="BL68" s="256"/>
      <c r="BM68" s="256"/>
      <c r="BN68" s="256"/>
      <c r="BO68" s="256"/>
      <c r="BP68" s="256"/>
      <c r="BQ68" s="256"/>
      <c r="BR68" s="256"/>
    </row>
    <row r="69" spans="1:70" s="251" customFormat="1" ht="13.5" customHeight="1" x14ac:dyDescent="0.2">
      <c r="A69" s="294">
        <v>58</v>
      </c>
      <c r="B69" s="132"/>
      <c r="C69" s="132"/>
      <c r="D69" s="309"/>
      <c r="E69" s="260"/>
      <c r="F69" s="257"/>
      <c r="G69" s="257"/>
      <c r="H69" s="257"/>
      <c r="I69" s="257"/>
      <c r="J69" s="257"/>
      <c r="K69" s="257"/>
      <c r="L69" s="257"/>
      <c r="M69" s="257"/>
      <c r="N69" s="257"/>
      <c r="O69" s="257"/>
      <c r="P69" s="257"/>
      <c r="Q69" s="257"/>
      <c r="R69" s="260"/>
      <c r="S69" s="260"/>
      <c r="T69" s="257"/>
      <c r="U69" s="257"/>
      <c r="V69" s="260"/>
      <c r="W69" s="260"/>
      <c r="X69" s="312"/>
      <c r="Y69" s="256"/>
      <c r="Z69" s="256"/>
      <c r="AA69" s="256">
        <v>54</v>
      </c>
      <c r="AB69" s="256" t="str">
        <f t="shared" si="0"/>
        <v/>
      </c>
      <c r="AC69" s="256" t="str">
        <f t="shared" si="1"/>
        <v/>
      </c>
      <c r="AD69" s="256"/>
      <c r="AE69" s="256"/>
      <c r="AF69" s="256"/>
      <c r="AG69" s="256"/>
      <c r="AH69" s="256"/>
      <c r="AI69" s="256"/>
      <c r="AJ69" s="149"/>
      <c r="AK69" s="296" t="str">
        <f t="shared" si="2"/>
        <v/>
      </c>
      <c r="AL69" s="149"/>
      <c r="AM69" s="256"/>
      <c r="AN69" s="256"/>
      <c r="AO69" s="256"/>
      <c r="AP69" s="256"/>
      <c r="AQ69" s="256"/>
      <c r="AR69" s="256"/>
      <c r="AS69" s="256"/>
      <c r="AT69" s="257"/>
      <c r="AU69" s="257"/>
      <c r="AV69" s="257"/>
      <c r="AW69" s="257"/>
      <c r="AX69" s="257"/>
      <c r="AY69" s="257"/>
      <c r="AZ69" s="257"/>
      <c r="BA69" s="257"/>
      <c r="BB69" s="257"/>
      <c r="BC69" s="257"/>
      <c r="BD69" s="256"/>
      <c r="BE69" s="256"/>
      <c r="BF69" s="256"/>
      <c r="BG69" s="256"/>
      <c r="BH69" s="256"/>
      <c r="BI69" s="256"/>
      <c r="BJ69" s="256"/>
      <c r="BK69" s="256"/>
      <c r="BL69" s="256"/>
      <c r="BM69" s="256"/>
      <c r="BN69" s="256"/>
      <c r="BO69" s="256"/>
      <c r="BP69" s="256"/>
      <c r="BQ69" s="256"/>
      <c r="BR69" s="256"/>
    </row>
    <row r="70" spans="1:70" s="251" customFormat="1" ht="13.5" customHeight="1" x14ac:dyDescent="0.2">
      <c r="A70" s="294">
        <v>59</v>
      </c>
      <c r="B70" s="132"/>
      <c r="C70" s="132"/>
      <c r="D70" s="309"/>
      <c r="E70" s="260"/>
      <c r="F70" s="257"/>
      <c r="G70" s="257"/>
      <c r="H70" s="257"/>
      <c r="I70" s="257"/>
      <c r="J70" s="257"/>
      <c r="K70" s="257"/>
      <c r="L70" s="257"/>
      <c r="M70" s="257"/>
      <c r="N70" s="257"/>
      <c r="O70" s="257"/>
      <c r="P70" s="257"/>
      <c r="Q70" s="257"/>
      <c r="R70" s="260"/>
      <c r="S70" s="260"/>
      <c r="T70" s="260"/>
      <c r="U70" s="260"/>
      <c r="V70" s="260"/>
      <c r="W70" s="260"/>
      <c r="X70" s="312"/>
      <c r="Y70" s="256"/>
      <c r="Z70" s="256"/>
      <c r="AA70" s="256">
        <v>55</v>
      </c>
      <c r="AB70" s="256" t="str">
        <f t="shared" si="0"/>
        <v/>
      </c>
      <c r="AC70" s="256" t="str">
        <f t="shared" si="1"/>
        <v/>
      </c>
      <c r="AD70" s="256"/>
      <c r="AE70" s="256"/>
      <c r="AF70" s="256"/>
      <c r="AG70" s="256"/>
      <c r="AH70" s="256"/>
      <c r="AI70" s="256"/>
      <c r="AJ70" s="149"/>
      <c r="AK70" s="296" t="str">
        <f t="shared" si="2"/>
        <v/>
      </c>
      <c r="AL70" s="149"/>
      <c r="AM70" s="256"/>
      <c r="AN70" s="256"/>
      <c r="AO70" s="256"/>
      <c r="AP70" s="256"/>
      <c r="AQ70" s="256"/>
      <c r="AR70" s="256"/>
      <c r="AS70" s="256"/>
      <c r="AT70" s="257"/>
      <c r="AU70" s="257"/>
      <c r="AV70" s="257"/>
      <c r="AW70" s="257"/>
      <c r="AX70" s="257"/>
      <c r="AY70" s="257"/>
      <c r="AZ70" s="257"/>
      <c r="BA70" s="257"/>
      <c r="BB70" s="257"/>
      <c r="BC70" s="257"/>
      <c r="BD70" s="256"/>
      <c r="BE70" s="256"/>
      <c r="BF70" s="256"/>
      <c r="BG70" s="256"/>
      <c r="BH70" s="256"/>
      <c r="BI70" s="256"/>
      <c r="BJ70" s="256"/>
      <c r="BK70" s="256"/>
      <c r="BL70" s="256"/>
      <c r="BM70" s="256"/>
      <c r="BN70" s="256"/>
      <c r="BO70" s="256"/>
      <c r="BP70" s="256"/>
      <c r="BQ70" s="256"/>
      <c r="BR70" s="256"/>
    </row>
    <row r="71" spans="1:70" s="251" customFormat="1" ht="13.5" customHeight="1" x14ac:dyDescent="0.2">
      <c r="A71" s="294">
        <v>60</v>
      </c>
      <c r="B71" s="132"/>
      <c r="C71" s="132"/>
      <c r="D71" s="309"/>
      <c r="E71" s="260"/>
      <c r="F71" s="257"/>
      <c r="G71" s="257"/>
      <c r="H71" s="257"/>
      <c r="I71" s="257"/>
      <c r="J71" s="257"/>
      <c r="K71" s="257"/>
      <c r="L71" s="257"/>
      <c r="M71" s="257"/>
      <c r="N71" s="257"/>
      <c r="O71" s="257"/>
      <c r="P71" s="257"/>
      <c r="Q71" s="257"/>
      <c r="R71" s="260"/>
      <c r="S71" s="260"/>
      <c r="T71" s="260"/>
      <c r="U71" s="260"/>
      <c r="V71" s="260"/>
      <c r="W71" s="260"/>
      <c r="X71" s="312"/>
      <c r="Y71" s="256"/>
      <c r="Z71" s="256"/>
      <c r="AA71" s="256">
        <v>56</v>
      </c>
      <c r="AB71" s="256" t="str">
        <f t="shared" si="0"/>
        <v/>
      </c>
      <c r="AC71" s="256" t="str">
        <f t="shared" si="1"/>
        <v/>
      </c>
      <c r="AD71" s="256"/>
      <c r="AE71" s="256"/>
      <c r="AF71" s="256"/>
      <c r="AG71" s="256"/>
      <c r="AH71" s="256"/>
      <c r="AI71" s="256"/>
      <c r="AJ71" s="149"/>
      <c r="AK71" s="296" t="str">
        <f t="shared" si="2"/>
        <v/>
      </c>
      <c r="AL71" s="149"/>
      <c r="AM71" s="256"/>
      <c r="AN71" s="256"/>
      <c r="AO71" s="256"/>
      <c r="AP71" s="256"/>
      <c r="AQ71" s="256"/>
      <c r="AR71" s="256"/>
      <c r="AS71" s="256"/>
      <c r="AT71" s="257"/>
      <c r="AU71" s="257"/>
      <c r="AV71" s="257"/>
      <c r="AW71" s="257"/>
      <c r="AX71" s="257"/>
      <c r="AY71" s="257"/>
      <c r="AZ71" s="257"/>
      <c r="BA71" s="257"/>
      <c r="BB71" s="257"/>
      <c r="BC71" s="257"/>
      <c r="BD71" s="256"/>
      <c r="BE71" s="256"/>
      <c r="BF71" s="256"/>
      <c r="BG71" s="256"/>
      <c r="BH71" s="256"/>
      <c r="BI71" s="256"/>
      <c r="BJ71" s="256"/>
      <c r="BK71" s="256"/>
      <c r="BL71" s="256"/>
      <c r="BM71" s="256"/>
      <c r="BN71" s="256"/>
      <c r="BO71" s="256"/>
      <c r="BP71" s="256"/>
      <c r="BQ71" s="256"/>
      <c r="BR71" s="256"/>
    </row>
    <row r="72" spans="1:70" s="251" customFormat="1" ht="13.5" customHeight="1" x14ac:dyDescent="0.2">
      <c r="A72" s="294">
        <v>61</v>
      </c>
      <c r="B72" s="132"/>
      <c r="C72" s="132"/>
      <c r="D72" s="309"/>
      <c r="E72" s="260"/>
      <c r="F72" s="257"/>
      <c r="G72" s="257"/>
      <c r="H72" s="257"/>
      <c r="I72" s="257"/>
      <c r="J72" s="257"/>
      <c r="K72" s="257"/>
      <c r="L72" s="257"/>
      <c r="M72" s="257"/>
      <c r="N72" s="257"/>
      <c r="O72" s="257"/>
      <c r="P72" s="257"/>
      <c r="Q72" s="257"/>
      <c r="R72" s="260"/>
      <c r="S72" s="260"/>
      <c r="T72" s="260"/>
      <c r="U72" s="260"/>
      <c r="V72" s="260"/>
      <c r="W72" s="260"/>
      <c r="X72" s="312"/>
      <c r="Y72" s="256"/>
      <c r="Z72" s="256"/>
      <c r="AA72" s="256">
        <v>57</v>
      </c>
      <c r="AB72" s="256" t="str">
        <f t="shared" si="0"/>
        <v/>
      </c>
      <c r="AC72" s="256" t="str">
        <f t="shared" si="1"/>
        <v/>
      </c>
      <c r="AD72" s="256"/>
      <c r="AE72" s="256"/>
      <c r="AF72" s="256"/>
      <c r="AG72" s="256"/>
      <c r="AH72" s="256"/>
      <c r="AI72" s="256"/>
      <c r="AJ72" s="149"/>
      <c r="AK72" s="296" t="str">
        <f t="shared" si="2"/>
        <v/>
      </c>
      <c r="AL72" s="149"/>
      <c r="AM72" s="256"/>
      <c r="AN72" s="256"/>
      <c r="AO72" s="256"/>
      <c r="AP72" s="256"/>
      <c r="AQ72" s="256"/>
      <c r="AR72" s="256"/>
      <c r="AS72" s="256"/>
      <c r="AT72" s="257"/>
      <c r="AU72" s="257"/>
      <c r="AV72" s="257"/>
      <c r="AW72" s="257"/>
      <c r="AX72" s="257"/>
      <c r="AY72" s="257"/>
      <c r="AZ72" s="257"/>
      <c r="BA72" s="257"/>
      <c r="BB72" s="257"/>
      <c r="BC72" s="257"/>
      <c r="BD72" s="256"/>
      <c r="BE72" s="256"/>
      <c r="BF72" s="256"/>
      <c r="BG72" s="256"/>
      <c r="BH72" s="256"/>
      <c r="BI72" s="256"/>
      <c r="BJ72" s="256"/>
      <c r="BK72" s="256"/>
      <c r="BL72" s="256"/>
      <c r="BM72" s="256"/>
      <c r="BN72" s="256"/>
      <c r="BO72" s="256"/>
      <c r="BP72" s="256"/>
      <c r="BQ72" s="256"/>
      <c r="BR72" s="256"/>
    </row>
    <row r="73" spans="1:70" s="251" customFormat="1" ht="13.5" customHeight="1" x14ac:dyDescent="0.2">
      <c r="A73" s="294">
        <v>62</v>
      </c>
      <c r="B73" s="132"/>
      <c r="C73" s="132"/>
      <c r="D73" s="309"/>
      <c r="E73" s="260"/>
      <c r="F73" s="257"/>
      <c r="G73" s="257"/>
      <c r="H73" s="257"/>
      <c r="I73" s="257"/>
      <c r="J73" s="257"/>
      <c r="K73" s="257"/>
      <c r="L73" s="257"/>
      <c r="M73" s="257"/>
      <c r="N73" s="257"/>
      <c r="O73" s="257"/>
      <c r="P73" s="257"/>
      <c r="Q73" s="257"/>
      <c r="R73" s="260"/>
      <c r="S73" s="260"/>
      <c r="T73" s="260"/>
      <c r="U73" s="260"/>
      <c r="V73" s="260"/>
      <c r="W73" s="260"/>
      <c r="X73" s="312"/>
      <c r="Y73" s="256"/>
      <c r="Z73" s="256"/>
      <c r="AA73" s="256">
        <v>58</v>
      </c>
      <c r="AB73" s="256" t="str">
        <f t="shared" si="0"/>
        <v/>
      </c>
      <c r="AC73" s="256" t="str">
        <f t="shared" si="1"/>
        <v/>
      </c>
      <c r="AD73" s="256"/>
      <c r="AE73" s="256"/>
      <c r="AF73" s="256"/>
      <c r="AG73" s="256"/>
      <c r="AH73" s="256"/>
      <c r="AI73" s="256"/>
      <c r="AJ73" s="149"/>
      <c r="AK73" s="296" t="str">
        <f t="shared" si="2"/>
        <v/>
      </c>
      <c r="AL73" s="149"/>
      <c r="AM73" s="256"/>
      <c r="AN73" s="256"/>
      <c r="AO73" s="256"/>
      <c r="AP73" s="256"/>
      <c r="AQ73" s="256"/>
      <c r="AR73" s="256"/>
      <c r="AS73" s="256"/>
      <c r="AT73" s="257"/>
      <c r="AU73" s="257"/>
      <c r="AV73" s="257"/>
      <c r="AW73" s="257"/>
      <c r="AX73" s="257"/>
      <c r="AY73" s="257"/>
      <c r="AZ73" s="257"/>
      <c r="BA73" s="257"/>
      <c r="BB73" s="257"/>
      <c r="BC73" s="257"/>
      <c r="BD73" s="256"/>
      <c r="BE73" s="256"/>
      <c r="BF73" s="256"/>
      <c r="BG73" s="256"/>
      <c r="BH73" s="256"/>
      <c r="BI73" s="256"/>
      <c r="BJ73" s="256"/>
      <c r="BK73" s="256"/>
      <c r="BL73" s="256"/>
      <c r="BM73" s="256"/>
      <c r="BN73" s="256"/>
      <c r="BO73" s="256"/>
      <c r="BP73" s="256"/>
      <c r="BQ73" s="256"/>
      <c r="BR73" s="256"/>
    </row>
    <row r="74" spans="1:70" s="251" customFormat="1" ht="13.5" customHeight="1" x14ac:dyDescent="0.2">
      <c r="A74" s="294">
        <v>63</v>
      </c>
      <c r="B74" s="132"/>
      <c r="C74" s="132"/>
      <c r="D74" s="309"/>
      <c r="E74" s="260"/>
      <c r="F74" s="257"/>
      <c r="G74" s="257"/>
      <c r="H74" s="257"/>
      <c r="I74" s="257"/>
      <c r="J74" s="257"/>
      <c r="K74" s="257"/>
      <c r="L74" s="257"/>
      <c r="M74" s="257"/>
      <c r="N74" s="257"/>
      <c r="O74" s="257"/>
      <c r="P74" s="257"/>
      <c r="Q74" s="257"/>
      <c r="R74" s="260"/>
      <c r="S74" s="260"/>
      <c r="T74" s="260"/>
      <c r="U74" s="260"/>
      <c r="V74" s="260"/>
      <c r="W74" s="260"/>
      <c r="X74" s="312"/>
      <c r="Y74" s="256"/>
      <c r="Z74" s="256"/>
      <c r="AA74" s="256">
        <v>59</v>
      </c>
      <c r="AB74" s="256" t="str">
        <f t="shared" si="0"/>
        <v/>
      </c>
      <c r="AC74" s="256" t="str">
        <f t="shared" si="1"/>
        <v/>
      </c>
      <c r="AD74" s="256"/>
      <c r="AE74" s="256"/>
      <c r="AF74" s="256"/>
      <c r="AG74" s="256"/>
      <c r="AH74" s="256"/>
      <c r="AI74" s="256"/>
      <c r="AJ74" s="149"/>
      <c r="AK74" s="296" t="str">
        <f t="shared" si="2"/>
        <v/>
      </c>
      <c r="AL74" s="149"/>
      <c r="AM74" s="256"/>
      <c r="AN74" s="256"/>
      <c r="AO74" s="256"/>
      <c r="AP74" s="256"/>
      <c r="AQ74" s="256"/>
      <c r="AR74" s="256"/>
      <c r="AS74" s="256"/>
      <c r="AT74" s="257"/>
      <c r="AU74" s="257"/>
      <c r="AV74" s="257"/>
      <c r="AW74" s="257"/>
      <c r="AX74" s="257"/>
      <c r="AY74" s="257"/>
      <c r="AZ74" s="257"/>
      <c r="BA74" s="257"/>
      <c r="BB74" s="257"/>
      <c r="BC74" s="257"/>
      <c r="BD74" s="256"/>
      <c r="BE74" s="256"/>
      <c r="BF74" s="256"/>
      <c r="BG74" s="256"/>
      <c r="BH74" s="256"/>
      <c r="BI74" s="256"/>
      <c r="BJ74" s="256"/>
      <c r="BK74" s="256"/>
      <c r="BL74" s="256"/>
      <c r="BM74" s="256"/>
      <c r="BN74" s="256"/>
      <c r="BO74" s="256"/>
      <c r="BP74" s="256"/>
      <c r="BQ74" s="256"/>
      <c r="BR74" s="256"/>
    </row>
    <row r="75" spans="1:70" s="251" customFormat="1" ht="13.5" customHeight="1" x14ac:dyDescent="0.2">
      <c r="A75" s="294">
        <v>64</v>
      </c>
      <c r="B75" s="132"/>
      <c r="C75" s="132"/>
      <c r="D75" s="309"/>
      <c r="E75" s="260"/>
      <c r="F75" s="257"/>
      <c r="G75" s="257"/>
      <c r="H75" s="257"/>
      <c r="I75" s="257"/>
      <c r="J75" s="257"/>
      <c r="K75" s="257"/>
      <c r="L75" s="257"/>
      <c r="M75" s="257"/>
      <c r="N75" s="257"/>
      <c r="O75" s="257"/>
      <c r="P75" s="257"/>
      <c r="Q75" s="257"/>
      <c r="R75" s="260"/>
      <c r="S75" s="260"/>
      <c r="T75" s="260"/>
      <c r="U75" s="260"/>
      <c r="V75" s="260"/>
      <c r="W75" s="260"/>
      <c r="X75" s="312"/>
      <c r="Y75" s="256"/>
      <c r="Z75" s="256"/>
      <c r="AA75" s="256">
        <v>60</v>
      </c>
      <c r="AB75" s="256" t="str">
        <f t="shared" si="0"/>
        <v/>
      </c>
      <c r="AC75" s="256" t="str">
        <f t="shared" si="1"/>
        <v/>
      </c>
      <c r="AD75" s="256"/>
      <c r="AE75" s="256"/>
      <c r="AF75" s="256"/>
      <c r="AG75" s="256"/>
      <c r="AH75" s="256"/>
      <c r="AI75" s="256"/>
      <c r="AJ75" s="149"/>
      <c r="AK75" s="296" t="str">
        <f t="shared" si="2"/>
        <v/>
      </c>
      <c r="AL75" s="149"/>
      <c r="AM75" s="256"/>
      <c r="AN75" s="256"/>
      <c r="AO75" s="256"/>
      <c r="AP75" s="256"/>
      <c r="AQ75" s="256"/>
      <c r="AR75" s="256"/>
      <c r="AS75" s="256"/>
      <c r="AT75" s="257"/>
      <c r="AU75" s="257"/>
      <c r="AV75" s="257"/>
      <c r="AW75" s="257"/>
      <c r="AX75" s="257"/>
      <c r="AY75" s="257"/>
      <c r="AZ75" s="257"/>
      <c r="BA75" s="257"/>
      <c r="BB75" s="257"/>
      <c r="BC75" s="257"/>
      <c r="BD75" s="256"/>
      <c r="BE75" s="256"/>
      <c r="BF75" s="256"/>
      <c r="BG75" s="256"/>
      <c r="BH75" s="256"/>
      <c r="BI75" s="256"/>
      <c r="BJ75" s="256"/>
      <c r="BK75" s="256"/>
      <c r="BL75" s="256"/>
      <c r="BM75" s="256"/>
      <c r="BN75" s="256"/>
      <c r="BO75" s="256"/>
      <c r="BP75" s="256"/>
      <c r="BQ75" s="256"/>
      <c r="BR75" s="256"/>
    </row>
    <row r="76" spans="1:70" s="251" customFormat="1" ht="13.5" customHeight="1" x14ac:dyDescent="0.2">
      <c r="A76" s="294">
        <v>65</v>
      </c>
      <c r="B76" s="132"/>
      <c r="C76" s="132"/>
      <c r="D76" s="309"/>
      <c r="E76" s="260"/>
      <c r="F76" s="257"/>
      <c r="G76" s="257"/>
      <c r="H76" s="257"/>
      <c r="I76" s="257"/>
      <c r="J76" s="257"/>
      <c r="K76" s="257"/>
      <c r="L76" s="257"/>
      <c r="M76" s="257"/>
      <c r="N76" s="257"/>
      <c r="O76" s="257"/>
      <c r="P76" s="257"/>
      <c r="Q76" s="257"/>
      <c r="R76" s="257"/>
      <c r="S76" s="257"/>
      <c r="T76" s="257"/>
      <c r="U76" s="257"/>
      <c r="V76" s="257"/>
      <c r="W76" s="257"/>
      <c r="X76" s="312"/>
      <c r="Y76" s="256"/>
      <c r="Z76" s="256"/>
      <c r="AA76" s="256">
        <v>61</v>
      </c>
      <c r="AB76" s="256" t="str">
        <f t="shared" si="0"/>
        <v/>
      </c>
      <c r="AC76" s="256" t="str">
        <f t="shared" si="1"/>
        <v/>
      </c>
      <c r="AD76" s="256"/>
      <c r="AE76" s="256"/>
      <c r="AF76" s="256"/>
      <c r="AG76" s="256"/>
      <c r="AH76" s="256"/>
      <c r="AI76" s="256"/>
      <c r="AJ76" s="149"/>
      <c r="AK76" s="296" t="str">
        <f t="shared" si="2"/>
        <v/>
      </c>
      <c r="AL76" s="149"/>
      <c r="AM76" s="256"/>
      <c r="AN76" s="256"/>
      <c r="AO76" s="256"/>
      <c r="AP76" s="256"/>
      <c r="AQ76" s="256"/>
      <c r="AR76" s="256"/>
      <c r="AS76" s="256"/>
      <c r="AT76" s="257"/>
      <c r="AU76" s="257"/>
      <c r="AV76" s="257"/>
      <c r="AW76" s="257"/>
      <c r="AX76" s="257"/>
      <c r="AY76" s="257"/>
      <c r="AZ76" s="257"/>
      <c r="BA76" s="257"/>
      <c r="BB76" s="257"/>
      <c r="BC76" s="257"/>
      <c r="BD76" s="256"/>
      <c r="BE76" s="256"/>
      <c r="BF76" s="256"/>
      <c r="BG76" s="256"/>
      <c r="BH76" s="256"/>
      <c r="BI76" s="256"/>
      <c r="BJ76" s="256"/>
      <c r="BK76" s="256"/>
      <c r="BL76" s="256"/>
      <c r="BM76" s="256"/>
      <c r="BN76" s="256"/>
      <c r="BO76" s="256"/>
      <c r="BP76" s="256"/>
      <c r="BQ76" s="256"/>
      <c r="BR76" s="256"/>
    </row>
    <row r="77" spans="1:70" s="251" customFormat="1" ht="13.5" customHeight="1" x14ac:dyDescent="0.2">
      <c r="A77" s="294">
        <v>66</v>
      </c>
      <c r="B77" s="132"/>
      <c r="C77" s="132"/>
      <c r="D77" s="309"/>
      <c r="E77" s="260"/>
      <c r="F77" s="257"/>
      <c r="G77" s="257"/>
      <c r="H77" s="257"/>
      <c r="I77" s="257"/>
      <c r="J77" s="257"/>
      <c r="K77" s="257"/>
      <c r="L77" s="257"/>
      <c r="M77" s="257"/>
      <c r="N77" s="257"/>
      <c r="O77" s="257"/>
      <c r="P77" s="257"/>
      <c r="Q77" s="257"/>
      <c r="R77" s="257"/>
      <c r="S77" s="257"/>
      <c r="T77" s="257"/>
      <c r="U77" s="257"/>
      <c r="V77" s="257"/>
      <c r="W77" s="257"/>
      <c r="X77" s="312"/>
      <c r="Y77" s="256"/>
      <c r="Z77" s="256"/>
      <c r="AA77" s="256">
        <v>62</v>
      </c>
      <c r="AB77" s="256" t="str">
        <f t="shared" si="0"/>
        <v/>
      </c>
      <c r="AC77" s="256" t="str">
        <f t="shared" si="1"/>
        <v/>
      </c>
      <c r="AD77" s="256"/>
      <c r="AE77" s="256"/>
      <c r="AF77" s="256"/>
      <c r="AG77" s="256"/>
      <c r="AH77" s="256"/>
      <c r="AI77" s="256"/>
      <c r="AJ77" s="149"/>
      <c r="AK77" s="296" t="str">
        <f t="shared" si="2"/>
        <v/>
      </c>
      <c r="AL77" s="149"/>
      <c r="AM77" s="256"/>
      <c r="AN77" s="256"/>
      <c r="AO77" s="256"/>
      <c r="AP77" s="256"/>
      <c r="AQ77" s="256"/>
      <c r="AR77" s="256"/>
      <c r="AS77" s="256"/>
      <c r="AT77" s="257"/>
      <c r="AU77" s="257"/>
      <c r="AV77" s="257"/>
      <c r="AW77" s="257"/>
      <c r="AX77" s="257"/>
      <c r="AY77" s="257"/>
      <c r="AZ77" s="257"/>
      <c r="BA77" s="257"/>
      <c r="BB77" s="257"/>
      <c r="BC77" s="257"/>
      <c r="BD77" s="256"/>
      <c r="BE77" s="256"/>
      <c r="BF77" s="256"/>
      <c r="BG77" s="256"/>
      <c r="BH77" s="256"/>
      <c r="BI77" s="256"/>
      <c r="BJ77" s="256"/>
      <c r="BK77" s="256"/>
      <c r="BL77" s="256"/>
      <c r="BM77" s="256"/>
      <c r="BN77" s="256"/>
      <c r="BO77" s="256"/>
      <c r="BP77" s="256"/>
      <c r="BQ77" s="256"/>
      <c r="BR77" s="256"/>
    </row>
    <row r="78" spans="1:70" s="251" customFormat="1" ht="13.5" customHeight="1" x14ac:dyDescent="0.2">
      <c r="A78" s="294">
        <v>67</v>
      </c>
      <c r="B78" s="132"/>
      <c r="C78" s="132"/>
      <c r="D78" s="309"/>
      <c r="E78" s="260"/>
      <c r="F78" s="257"/>
      <c r="G78" s="257"/>
      <c r="H78" s="257"/>
      <c r="I78" s="257"/>
      <c r="J78" s="257"/>
      <c r="K78" s="257"/>
      <c r="L78" s="257"/>
      <c r="M78" s="257"/>
      <c r="N78" s="257"/>
      <c r="O78" s="257"/>
      <c r="P78" s="257"/>
      <c r="Q78" s="257"/>
      <c r="R78" s="257"/>
      <c r="S78" s="257"/>
      <c r="T78" s="257"/>
      <c r="U78" s="257"/>
      <c r="V78" s="312"/>
      <c r="W78" s="312"/>
      <c r="X78" s="312"/>
      <c r="Y78" s="256"/>
      <c r="Z78" s="256"/>
      <c r="AA78" s="256">
        <v>63</v>
      </c>
      <c r="AB78" s="256" t="str">
        <f t="shared" si="0"/>
        <v/>
      </c>
      <c r="AC78" s="256" t="str">
        <f t="shared" si="1"/>
        <v/>
      </c>
      <c r="AD78" s="256"/>
      <c r="AE78" s="256"/>
      <c r="AF78" s="256"/>
      <c r="AG78" s="256"/>
      <c r="AH78" s="256"/>
      <c r="AI78" s="256"/>
      <c r="AJ78" s="149"/>
      <c r="AK78" s="296" t="str">
        <f t="shared" si="2"/>
        <v/>
      </c>
      <c r="AL78" s="149"/>
      <c r="AM78" s="256"/>
      <c r="AN78" s="256"/>
      <c r="AO78" s="256"/>
      <c r="AP78" s="256"/>
      <c r="AQ78" s="256"/>
      <c r="AR78" s="256"/>
      <c r="AS78" s="256"/>
      <c r="AT78" s="257"/>
      <c r="AU78" s="257"/>
      <c r="AV78" s="257"/>
      <c r="AW78" s="257"/>
      <c r="AX78" s="257"/>
      <c r="AY78" s="257"/>
      <c r="AZ78" s="257"/>
      <c r="BA78" s="257"/>
      <c r="BB78" s="257"/>
      <c r="BC78" s="257"/>
      <c r="BD78" s="256"/>
      <c r="BE78" s="256"/>
      <c r="BF78" s="256"/>
      <c r="BG78" s="256"/>
      <c r="BH78" s="256"/>
      <c r="BI78" s="256"/>
      <c r="BJ78" s="256"/>
      <c r="BK78" s="256"/>
      <c r="BL78" s="256"/>
      <c r="BM78" s="256"/>
      <c r="BN78" s="256"/>
      <c r="BO78" s="256"/>
      <c r="BP78" s="256"/>
      <c r="BQ78" s="256"/>
      <c r="BR78" s="256"/>
    </row>
    <row r="79" spans="1:70" s="251" customFormat="1" ht="13.5" customHeight="1" x14ac:dyDescent="0.2">
      <c r="A79" s="294">
        <v>68</v>
      </c>
      <c r="B79" s="132"/>
      <c r="C79" s="132"/>
      <c r="D79" s="309"/>
      <c r="E79" s="260"/>
      <c r="F79" s="257"/>
      <c r="G79" s="257"/>
      <c r="H79" s="257"/>
      <c r="I79" s="257"/>
      <c r="J79" s="257"/>
      <c r="K79" s="257"/>
      <c r="L79" s="257"/>
      <c r="M79" s="257"/>
      <c r="N79" s="257"/>
      <c r="O79" s="257"/>
      <c r="P79" s="257"/>
      <c r="Q79" s="257"/>
      <c r="R79" s="257"/>
      <c r="S79" s="257"/>
      <c r="T79" s="257"/>
      <c r="U79" s="257"/>
      <c r="V79" s="312"/>
      <c r="W79" s="312"/>
      <c r="X79" s="312"/>
      <c r="Y79" s="256"/>
      <c r="Z79" s="256"/>
      <c r="AA79" s="256">
        <v>64</v>
      </c>
      <c r="AB79" s="256" t="str">
        <f t="shared" si="0"/>
        <v/>
      </c>
      <c r="AC79" s="256" t="str">
        <f t="shared" si="1"/>
        <v/>
      </c>
      <c r="AD79" s="256"/>
      <c r="AE79" s="256"/>
      <c r="AF79" s="256"/>
      <c r="AG79" s="256"/>
      <c r="AH79" s="256"/>
      <c r="AI79" s="256"/>
      <c r="AJ79" s="149"/>
      <c r="AK79" s="296" t="str">
        <f t="shared" si="2"/>
        <v/>
      </c>
      <c r="AL79" s="149"/>
      <c r="AM79" s="256"/>
      <c r="AN79" s="256"/>
      <c r="AO79" s="256"/>
      <c r="AP79" s="256"/>
      <c r="AQ79" s="256"/>
      <c r="AR79" s="256"/>
      <c r="AS79" s="256"/>
      <c r="AT79" s="257"/>
      <c r="AU79" s="257"/>
      <c r="AV79" s="257"/>
      <c r="AW79" s="257"/>
      <c r="AX79" s="257"/>
      <c r="AY79" s="257"/>
      <c r="AZ79" s="257"/>
      <c r="BA79" s="257"/>
      <c r="BB79" s="257"/>
      <c r="BC79" s="257"/>
      <c r="BD79" s="256"/>
      <c r="BE79" s="256"/>
      <c r="BF79" s="256"/>
      <c r="BG79" s="256"/>
      <c r="BH79" s="256"/>
      <c r="BI79" s="256"/>
      <c r="BJ79" s="256"/>
      <c r="BK79" s="256"/>
      <c r="BL79" s="256"/>
      <c r="BM79" s="256"/>
      <c r="BN79" s="256"/>
      <c r="BO79" s="256"/>
      <c r="BP79" s="256"/>
      <c r="BQ79" s="256"/>
      <c r="BR79" s="256"/>
    </row>
    <row r="80" spans="1:70" s="251" customFormat="1" ht="13.5" customHeight="1" x14ac:dyDescent="0.2">
      <c r="A80" s="294">
        <v>69</v>
      </c>
      <c r="B80" s="132"/>
      <c r="C80" s="132"/>
      <c r="D80" s="309"/>
      <c r="E80" s="260"/>
      <c r="F80" s="257"/>
      <c r="G80" s="257"/>
      <c r="H80" s="257"/>
      <c r="I80" s="257"/>
      <c r="J80" s="257"/>
      <c r="K80" s="257"/>
      <c r="L80" s="257"/>
      <c r="M80" s="257"/>
      <c r="N80" s="257"/>
      <c r="O80" s="257"/>
      <c r="P80" s="257"/>
      <c r="Q80" s="257"/>
      <c r="R80" s="257"/>
      <c r="S80" s="257"/>
      <c r="T80" s="257"/>
      <c r="U80" s="257"/>
      <c r="V80" s="312"/>
      <c r="W80" s="312"/>
      <c r="X80" s="312"/>
      <c r="Y80" s="256"/>
      <c r="Z80" s="256"/>
      <c r="AA80" s="256">
        <v>65</v>
      </c>
      <c r="AB80" s="256" t="str">
        <f t="shared" ref="AB80:AB143" si="5">IF(AK81="","",B76)</f>
        <v/>
      </c>
      <c r="AC80" s="256" t="str">
        <f t="shared" ref="AC80:AC143" si="6">IF(AK81="","",C76)</f>
        <v/>
      </c>
      <c r="AD80" s="256"/>
      <c r="AE80" s="256"/>
      <c r="AF80" s="256"/>
      <c r="AG80" s="256"/>
      <c r="AH80" s="256"/>
      <c r="AI80" s="256"/>
      <c r="AJ80" s="149"/>
      <c r="AK80" s="296" t="str">
        <f t="shared" si="2"/>
        <v/>
      </c>
      <c r="AL80" s="149"/>
      <c r="AM80" s="256"/>
      <c r="AN80" s="256"/>
      <c r="AO80" s="256"/>
      <c r="AP80" s="256"/>
      <c r="AQ80" s="256"/>
      <c r="AR80" s="256"/>
      <c r="AS80" s="256"/>
      <c r="AT80" s="257"/>
      <c r="AU80" s="257"/>
      <c r="AV80" s="257"/>
      <c r="AW80" s="257"/>
      <c r="AX80" s="257"/>
      <c r="AY80" s="257"/>
      <c r="AZ80" s="257"/>
      <c r="BA80" s="257"/>
      <c r="BB80" s="257"/>
      <c r="BC80" s="257"/>
      <c r="BD80" s="256"/>
      <c r="BE80" s="256"/>
      <c r="BF80" s="256"/>
      <c r="BG80" s="256"/>
      <c r="BH80" s="256"/>
      <c r="BI80" s="256"/>
      <c r="BJ80" s="256"/>
      <c r="BK80" s="256"/>
      <c r="BL80" s="256"/>
      <c r="BM80" s="256"/>
      <c r="BN80" s="256"/>
      <c r="BO80" s="256"/>
      <c r="BP80" s="256"/>
      <c r="BQ80" s="256"/>
      <c r="BR80" s="256"/>
    </row>
    <row r="81" spans="1:70" s="251" customFormat="1" ht="13.5" customHeight="1" x14ac:dyDescent="0.2">
      <c r="A81" s="294">
        <v>70</v>
      </c>
      <c r="B81" s="132"/>
      <c r="C81" s="132"/>
      <c r="D81" s="309"/>
      <c r="E81" s="260"/>
      <c r="F81" s="257"/>
      <c r="G81" s="257"/>
      <c r="H81" s="257"/>
      <c r="I81" s="257"/>
      <c r="J81" s="257"/>
      <c r="K81" s="257"/>
      <c r="L81" s="257"/>
      <c r="M81" s="257"/>
      <c r="N81" s="257"/>
      <c r="O81" s="257"/>
      <c r="P81" s="257"/>
      <c r="Q81" s="257"/>
      <c r="R81" s="257"/>
      <c r="S81" s="257"/>
      <c r="T81" s="257"/>
      <c r="U81" s="257"/>
      <c r="V81" s="312"/>
      <c r="W81" s="312"/>
      <c r="X81" s="312"/>
      <c r="Y81" s="256"/>
      <c r="Z81" s="256"/>
      <c r="AA81" s="256">
        <v>66</v>
      </c>
      <c r="AB81" s="256" t="str">
        <f t="shared" si="5"/>
        <v/>
      </c>
      <c r="AC81" s="256" t="str">
        <f t="shared" si="6"/>
        <v/>
      </c>
      <c r="AD81" s="256"/>
      <c r="AE81" s="256"/>
      <c r="AF81" s="256"/>
      <c r="AG81" s="256"/>
      <c r="AH81" s="256"/>
      <c r="AI81" s="256"/>
      <c r="AJ81" s="149"/>
      <c r="AK81" s="296" t="str">
        <f t="shared" ref="AK81:AK144" si="7">IF(OR(B76=0,C76=0),"",C76-B76)</f>
        <v/>
      </c>
      <c r="AL81" s="149"/>
      <c r="AM81" s="256"/>
      <c r="AN81" s="256"/>
      <c r="AO81" s="256"/>
      <c r="AP81" s="256"/>
      <c r="AQ81" s="256"/>
      <c r="AR81" s="256"/>
      <c r="AS81" s="256"/>
      <c r="AT81" s="257"/>
      <c r="AU81" s="257"/>
      <c r="AV81" s="257"/>
      <c r="AW81" s="257"/>
      <c r="AX81" s="257"/>
      <c r="AY81" s="257"/>
      <c r="AZ81" s="257"/>
      <c r="BA81" s="257"/>
      <c r="BB81" s="257"/>
      <c r="BC81" s="257"/>
      <c r="BD81" s="256"/>
      <c r="BE81" s="256"/>
      <c r="BF81" s="256"/>
      <c r="BG81" s="256"/>
      <c r="BH81" s="256"/>
      <c r="BI81" s="256"/>
      <c r="BJ81" s="256"/>
      <c r="BK81" s="256"/>
      <c r="BL81" s="256"/>
      <c r="BM81" s="256"/>
      <c r="BN81" s="256"/>
      <c r="BO81" s="256"/>
      <c r="BP81" s="256"/>
      <c r="BQ81" s="256"/>
      <c r="BR81" s="256"/>
    </row>
    <row r="82" spans="1:70" s="251" customFormat="1" ht="13.5" customHeight="1" x14ac:dyDescent="0.2">
      <c r="A82" s="294">
        <v>71</v>
      </c>
      <c r="B82" s="132"/>
      <c r="C82" s="132"/>
      <c r="D82" s="309"/>
      <c r="E82" s="260"/>
      <c r="F82" s="257"/>
      <c r="G82" s="257"/>
      <c r="H82" s="257"/>
      <c r="I82" s="257"/>
      <c r="J82" s="257"/>
      <c r="K82" s="257"/>
      <c r="L82" s="257"/>
      <c r="M82" s="257"/>
      <c r="N82" s="257"/>
      <c r="O82" s="257"/>
      <c r="P82" s="257"/>
      <c r="Q82" s="257"/>
      <c r="R82" s="257"/>
      <c r="S82" s="257"/>
      <c r="T82" s="257"/>
      <c r="U82" s="257"/>
      <c r="V82" s="312"/>
      <c r="W82" s="312"/>
      <c r="X82" s="312"/>
      <c r="Y82" s="256"/>
      <c r="Z82" s="256"/>
      <c r="AA82" s="256">
        <v>67</v>
      </c>
      <c r="AB82" s="256" t="str">
        <f t="shared" si="5"/>
        <v/>
      </c>
      <c r="AC82" s="256" t="str">
        <f t="shared" si="6"/>
        <v/>
      </c>
      <c r="AD82" s="256"/>
      <c r="AE82" s="256"/>
      <c r="AF82" s="256"/>
      <c r="AG82" s="256"/>
      <c r="AH82" s="256"/>
      <c r="AI82" s="256"/>
      <c r="AJ82" s="149"/>
      <c r="AK82" s="296" t="str">
        <f t="shared" si="7"/>
        <v/>
      </c>
      <c r="AL82" s="149"/>
      <c r="AM82" s="256"/>
      <c r="AN82" s="256"/>
      <c r="AO82" s="256"/>
      <c r="AP82" s="256"/>
      <c r="AQ82" s="256"/>
      <c r="AR82" s="256"/>
      <c r="AS82" s="256"/>
      <c r="AT82" s="257"/>
      <c r="AU82" s="257"/>
      <c r="AV82" s="257"/>
      <c r="AW82" s="257"/>
      <c r="AX82" s="257"/>
      <c r="AY82" s="257"/>
      <c r="AZ82" s="257"/>
      <c r="BA82" s="257"/>
      <c r="BB82" s="257"/>
      <c r="BC82" s="257"/>
      <c r="BD82" s="256"/>
      <c r="BE82" s="256"/>
      <c r="BF82" s="256"/>
      <c r="BG82" s="256"/>
      <c r="BH82" s="256"/>
      <c r="BI82" s="256"/>
      <c r="BJ82" s="256"/>
      <c r="BK82" s="256"/>
      <c r="BL82" s="256"/>
      <c r="BM82" s="256"/>
      <c r="BN82" s="256"/>
      <c r="BO82" s="256"/>
      <c r="BP82" s="256"/>
      <c r="BQ82" s="256"/>
      <c r="BR82" s="256"/>
    </row>
    <row r="83" spans="1:70" s="251" customFormat="1" ht="13.5" customHeight="1" x14ac:dyDescent="0.2">
      <c r="A83" s="294">
        <v>72</v>
      </c>
      <c r="B83" s="132"/>
      <c r="C83" s="132"/>
      <c r="D83" s="309"/>
      <c r="E83" s="260"/>
      <c r="F83" s="257"/>
      <c r="G83" s="257"/>
      <c r="H83" s="257"/>
      <c r="I83" s="257"/>
      <c r="J83" s="257"/>
      <c r="K83" s="257"/>
      <c r="L83" s="257"/>
      <c r="M83" s="257"/>
      <c r="N83" s="257"/>
      <c r="O83" s="257"/>
      <c r="P83" s="257"/>
      <c r="Q83" s="257"/>
      <c r="R83" s="257"/>
      <c r="S83" s="257"/>
      <c r="T83" s="257"/>
      <c r="U83" s="257"/>
      <c r="V83" s="312"/>
      <c r="W83" s="312"/>
      <c r="X83" s="312"/>
      <c r="Y83" s="256"/>
      <c r="Z83" s="256"/>
      <c r="AA83" s="256">
        <v>68</v>
      </c>
      <c r="AB83" s="256" t="str">
        <f t="shared" si="5"/>
        <v/>
      </c>
      <c r="AC83" s="256" t="str">
        <f t="shared" si="6"/>
        <v/>
      </c>
      <c r="AD83" s="256"/>
      <c r="AE83" s="256"/>
      <c r="AF83" s="256"/>
      <c r="AG83" s="256"/>
      <c r="AH83" s="256"/>
      <c r="AI83" s="256"/>
      <c r="AJ83" s="149"/>
      <c r="AK83" s="296" t="str">
        <f t="shared" si="7"/>
        <v/>
      </c>
      <c r="AL83" s="149"/>
      <c r="AM83" s="256"/>
      <c r="AN83" s="256"/>
      <c r="AO83" s="256"/>
      <c r="AP83" s="256"/>
      <c r="AQ83" s="256"/>
      <c r="AR83" s="256"/>
      <c r="AS83" s="256"/>
      <c r="AT83" s="257"/>
      <c r="AU83" s="257"/>
      <c r="AV83" s="257"/>
      <c r="AW83" s="257"/>
      <c r="AX83" s="257"/>
      <c r="AY83" s="257"/>
      <c r="AZ83" s="257"/>
      <c r="BA83" s="257"/>
      <c r="BB83" s="257"/>
      <c r="BC83" s="257"/>
      <c r="BD83" s="256"/>
      <c r="BE83" s="256"/>
      <c r="BF83" s="256"/>
      <c r="BG83" s="256"/>
      <c r="BH83" s="256"/>
      <c r="BI83" s="256"/>
      <c r="BJ83" s="256"/>
      <c r="BK83" s="256"/>
      <c r="BL83" s="256"/>
      <c r="BM83" s="256"/>
      <c r="BN83" s="256"/>
      <c r="BO83" s="256"/>
      <c r="BP83" s="256"/>
      <c r="BQ83" s="256"/>
      <c r="BR83" s="256"/>
    </row>
    <row r="84" spans="1:70" s="251" customFormat="1" ht="13.5" customHeight="1" x14ac:dyDescent="0.2">
      <c r="A84" s="294">
        <v>73</v>
      </c>
      <c r="B84" s="132"/>
      <c r="C84" s="132"/>
      <c r="D84" s="309"/>
      <c r="E84" s="260"/>
      <c r="F84" s="257"/>
      <c r="G84" s="257"/>
      <c r="H84" s="257"/>
      <c r="I84" s="257"/>
      <c r="J84" s="257"/>
      <c r="K84" s="257"/>
      <c r="L84" s="257"/>
      <c r="M84" s="257"/>
      <c r="N84" s="257"/>
      <c r="O84" s="257"/>
      <c r="P84" s="257"/>
      <c r="Q84" s="257"/>
      <c r="R84" s="257"/>
      <c r="S84" s="257"/>
      <c r="T84" s="257"/>
      <c r="U84" s="257"/>
      <c r="V84" s="312"/>
      <c r="W84" s="312"/>
      <c r="X84" s="312"/>
      <c r="Y84" s="256"/>
      <c r="Z84" s="256"/>
      <c r="AA84" s="256">
        <v>69</v>
      </c>
      <c r="AB84" s="256" t="str">
        <f t="shared" si="5"/>
        <v/>
      </c>
      <c r="AC84" s="256" t="str">
        <f t="shared" si="6"/>
        <v/>
      </c>
      <c r="AD84" s="256"/>
      <c r="AE84" s="256"/>
      <c r="AF84" s="256"/>
      <c r="AG84" s="256"/>
      <c r="AH84" s="256"/>
      <c r="AI84" s="256"/>
      <c r="AJ84" s="149"/>
      <c r="AK84" s="296" t="str">
        <f t="shared" si="7"/>
        <v/>
      </c>
      <c r="AL84" s="149"/>
      <c r="AM84" s="256"/>
      <c r="AN84" s="256"/>
      <c r="AO84" s="256"/>
      <c r="AP84" s="256"/>
      <c r="AQ84" s="256"/>
      <c r="AR84" s="256"/>
      <c r="AS84" s="256"/>
      <c r="AT84" s="257"/>
      <c r="AU84" s="257"/>
      <c r="AV84" s="257"/>
      <c r="AW84" s="257"/>
      <c r="AX84" s="257"/>
      <c r="AY84" s="257"/>
      <c r="AZ84" s="257"/>
      <c r="BA84" s="257"/>
      <c r="BB84" s="257"/>
      <c r="BC84" s="257"/>
      <c r="BD84" s="256"/>
      <c r="BE84" s="256"/>
      <c r="BF84" s="256"/>
      <c r="BG84" s="256"/>
      <c r="BH84" s="256"/>
      <c r="BI84" s="256"/>
      <c r="BJ84" s="256"/>
      <c r="BK84" s="256"/>
      <c r="BL84" s="256"/>
      <c r="BM84" s="256"/>
      <c r="BN84" s="256"/>
      <c r="BO84" s="256"/>
      <c r="BP84" s="256"/>
      <c r="BQ84" s="256"/>
      <c r="BR84" s="256"/>
    </row>
    <row r="85" spans="1:70" s="251" customFormat="1" ht="13.5" customHeight="1" x14ac:dyDescent="0.2">
      <c r="A85" s="294">
        <v>74</v>
      </c>
      <c r="B85" s="132"/>
      <c r="C85" s="132"/>
      <c r="D85" s="309"/>
      <c r="E85" s="260"/>
      <c r="F85" s="257"/>
      <c r="G85" s="257"/>
      <c r="H85" s="257"/>
      <c r="I85" s="257"/>
      <c r="J85" s="257"/>
      <c r="K85" s="257"/>
      <c r="L85" s="257"/>
      <c r="M85" s="257"/>
      <c r="N85" s="257"/>
      <c r="O85" s="257"/>
      <c r="P85" s="257"/>
      <c r="Q85" s="257"/>
      <c r="R85" s="257"/>
      <c r="S85" s="257"/>
      <c r="T85" s="257"/>
      <c r="U85" s="257"/>
      <c r="V85" s="312"/>
      <c r="W85" s="312"/>
      <c r="X85" s="312"/>
      <c r="Y85" s="256"/>
      <c r="Z85" s="256"/>
      <c r="AA85" s="256">
        <v>70</v>
      </c>
      <c r="AB85" s="256" t="str">
        <f t="shared" si="5"/>
        <v/>
      </c>
      <c r="AC85" s="256" t="str">
        <f t="shared" si="6"/>
        <v/>
      </c>
      <c r="AD85" s="256"/>
      <c r="AE85" s="256"/>
      <c r="AF85" s="256"/>
      <c r="AG85" s="256"/>
      <c r="AH85" s="256"/>
      <c r="AI85" s="256"/>
      <c r="AJ85" s="149"/>
      <c r="AK85" s="296" t="str">
        <f t="shared" si="7"/>
        <v/>
      </c>
      <c r="AL85" s="149"/>
      <c r="AM85" s="256"/>
      <c r="AN85" s="256"/>
      <c r="AO85" s="256"/>
      <c r="AP85" s="256"/>
      <c r="AQ85" s="256"/>
      <c r="AR85" s="256"/>
      <c r="AS85" s="256"/>
      <c r="AT85" s="257"/>
      <c r="AU85" s="257"/>
      <c r="AV85" s="257"/>
      <c r="AW85" s="257"/>
      <c r="AX85" s="257"/>
      <c r="AY85" s="257"/>
      <c r="AZ85" s="257"/>
      <c r="BA85" s="257"/>
      <c r="BB85" s="257"/>
      <c r="BC85" s="257"/>
      <c r="BD85" s="256"/>
      <c r="BE85" s="256"/>
      <c r="BF85" s="256"/>
      <c r="BG85" s="256"/>
      <c r="BH85" s="256"/>
      <c r="BI85" s="256"/>
      <c r="BJ85" s="256"/>
      <c r="BK85" s="256"/>
      <c r="BL85" s="256"/>
      <c r="BM85" s="256"/>
      <c r="BN85" s="256"/>
      <c r="BO85" s="256"/>
      <c r="BP85" s="256"/>
      <c r="BQ85" s="256"/>
      <c r="BR85" s="256"/>
    </row>
    <row r="86" spans="1:70" s="251" customFormat="1" ht="13.5" customHeight="1" x14ac:dyDescent="0.2">
      <c r="A86" s="294">
        <v>75</v>
      </c>
      <c r="B86" s="132"/>
      <c r="C86" s="132"/>
      <c r="D86" s="309"/>
      <c r="E86" s="260"/>
      <c r="F86" s="257"/>
      <c r="G86" s="257"/>
      <c r="H86" s="257"/>
      <c r="I86" s="257"/>
      <c r="J86" s="257"/>
      <c r="K86" s="257"/>
      <c r="L86" s="257"/>
      <c r="M86" s="257"/>
      <c r="N86" s="257"/>
      <c r="O86" s="257"/>
      <c r="P86" s="257"/>
      <c r="Q86" s="257"/>
      <c r="R86" s="257"/>
      <c r="S86" s="257"/>
      <c r="T86" s="257"/>
      <c r="U86" s="257"/>
      <c r="V86" s="312"/>
      <c r="W86" s="312"/>
      <c r="X86" s="312"/>
      <c r="Y86" s="256"/>
      <c r="Z86" s="256"/>
      <c r="AA86" s="256">
        <v>71</v>
      </c>
      <c r="AB86" s="256" t="str">
        <f t="shared" si="5"/>
        <v/>
      </c>
      <c r="AC86" s="256" t="str">
        <f t="shared" si="6"/>
        <v/>
      </c>
      <c r="AD86" s="256"/>
      <c r="AE86" s="256"/>
      <c r="AF86" s="256"/>
      <c r="AG86" s="256"/>
      <c r="AH86" s="256"/>
      <c r="AI86" s="256"/>
      <c r="AJ86" s="149"/>
      <c r="AK86" s="296" t="str">
        <f t="shared" si="7"/>
        <v/>
      </c>
      <c r="AL86" s="149"/>
      <c r="AM86" s="256"/>
      <c r="AN86" s="256"/>
      <c r="AO86" s="256"/>
      <c r="AP86" s="256"/>
      <c r="AQ86" s="256"/>
      <c r="AR86" s="256"/>
      <c r="AS86" s="256"/>
      <c r="AT86" s="257"/>
      <c r="AU86" s="257"/>
      <c r="AV86" s="257"/>
      <c r="AW86" s="257"/>
      <c r="AX86" s="257"/>
      <c r="AY86" s="257"/>
      <c r="AZ86" s="257"/>
      <c r="BA86" s="257"/>
      <c r="BB86" s="257"/>
      <c r="BC86" s="257"/>
      <c r="BD86" s="256"/>
      <c r="BE86" s="256"/>
      <c r="BF86" s="256"/>
      <c r="BG86" s="256"/>
      <c r="BH86" s="256"/>
      <c r="BI86" s="256"/>
      <c r="BJ86" s="256"/>
      <c r="BK86" s="256"/>
      <c r="BL86" s="256"/>
      <c r="BM86" s="256"/>
      <c r="BN86" s="256"/>
      <c r="BO86" s="256"/>
      <c r="BP86" s="256"/>
      <c r="BQ86" s="256"/>
      <c r="BR86" s="256"/>
    </row>
    <row r="87" spans="1:70" s="251" customFormat="1" ht="13.5" customHeight="1" x14ac:dyDescent="0.2">
      <c r="A87" s="294">
        <v>76</v>
      </c>
      <c r="B87" s="132"/>
      <c r="C87" s="132"/>
      <c r="D87" s="309"/>
      <c r="E87" s="260"/>
      <c r="F87" s="257"/>
      <c r="G87" s="257"/>
      <c r="H87" s="257"/>
      <c r="I87" s="257"/>
      <c r="J87" s="257"/>
      <c r="K87" s="257"/>
      <c r="L87" s="257"/>
      <c r="M87" s="257"/>
      <c r="N87" s="257"/>
      <c r="O87" s="257"/>
      <c r="P87" s="257"/>
      <c r="Q87" s="257"/>
      <c r="R87" s="257"/>
      <c r="S87" s="257"/>
      <c r="T87" s="257"/>
      <c r="U87" s="257"/>
      <c r="V87" s="312"/>
      <c r="W87" s="312"/>
      <c r="X87" s="312"/>
      <c r="Y87" s="256"/>
      <c r="Z87" s="256"/>
      <c r="AA87" s="256">
        <v>72</v>
      </c>
      <c r="AB87" s="256" t="str">
        <f t="shared" si="5"/>
        <v/>
      </c>
      <c r="AC87" s="256" t="str">
        <f t="shared" si="6"/>
        <v/>
      </c>
      <c r="AD87" s="256"/>
      <c r="AE87" s="256"/>
      <c r="AF87" s="256"/>
      <c r="AG87" s="256"/>
      <c r="AH87" s="256"/>
      <c r="AI87" s="256"/>
      <c r="AJ87" s="149"/>
      <c r="AK87" s="296" t="str">
        <f t="shared" si="7"/>
        <v/>
      </c>
      <c r="AL87" s="149"/>
      <c r="AM87" s="256"/>
      <c r="AN87" s="256"/>
      <c r="AO87" s="256"/>
      <c r="AP87" s="256"/>
      <c r="AQ87" s="256"/>
      <c r="AR87" s="256"/>
      <c r="AS87" s="256"/>
      <c r="AT87" s="257"/>
      <c r="AU87" s="257"/>
      <c r="AV87" s="257"/>
      <c r="AW87" s="257"/>
      <c r="AX87" s="257"/>
      <c r="AY87" s="257"/>
      <c r="AZ87" s="257"/>
      <c r="BA87" s="257"/>
      <c r="BB87" s="257"/>
      <c r="BC87" s="257"/>
      <c r="BD87" s="256"/>
      <c r="BE87" s="256"/>
      <c r="BF87" s="256"/>
      <c r="BG87" s="256"/>
      <c r="BH87" s="256"/>
      <c r="BI87" s="256"/>
      <c r="BJ87" s="256"/>
      <c r="BK87" s="256"/>
      <c r="BL87" s="256"/>
      <c r="BM87" s="256"/>
      <c r="BN87" s="256"/>
      <c r="BO87" s="256"/>
      <c r="BP87" s="256"/>
      <c r="BQ87" s="256"/>
      <c r="BR87" s="256"/>
    </row>
    <row r="88" spans="1:70" s="251" customFormat="1" ht="13.5" customHeight="1" x14ac:dyDescent="0.2">
      <c r="A88" s="294">
        <v>77</v>
      </c>
      <c r="B88" s="132"/>
      <c r="C88" s="132"/>
      <c r="D88" s="309"/>
      <c r="E88" s="260"/>
      <c r="F88" s="257"/>
      <c r="G88" s="257"/>
      <c r="H88" s="257"/>
      <c r="I88" s="257"/>
      <c r="J88" s="257"/>
      <c r="K88" s="257"/>
      <c r="L88" s="257"/>
      <c r="M88" s="257"/>
      <c r="N88" s="257"/>
      <c r="O88" s="257"/>
      <c r="P88" s="257"/>
      <c r="Q88" s="257"/>
      <c r="R88" s="257"/>
      <c r="S88" s="257"/>
      <c r="T88" s="257"/>
      <c r="U88" s="257"/>
      <c r="V88" s="312"/>
      <c r="W88" s="312"/>
      <c r="X88" s="312"/>
      <c r="Y88" s="256"/>
      <c r="Z88" s="256"/>
      <c r="AA88" s="256">
        <v>73</v>
      </c>
      <c r="AB88" s="256" t="str">
        <f t="shared" si="5"/>
        <v/>
      </c>
      <c r="AC88" s="256" t="str">
        <f t="shared" si="6"/>
        <v/>
      </c>
      <c r="AD88" s="256"/>
      <c r="AE88" s="256"/>
      <c r="AF88" s="256"/>
      <c r="AG88" s="256"/>
      <c r="AH88" s="256"/>
      <c r="AI88" s="256"/>
      <c r="AJ88" s="149"/>
      <c r="AK88" s="296" t="str">
        <f t="shared" si="7"/>
        <v/>
      </c>
      <c r="AL88" s="149"/>
      <c r="AM88" s="256"/>
      <c r="AN88" s="256"/>
      <c r="AO88" s="256"/>
      <c r="AP88" s="256"/>
      <c r="AQ88" s="256"/>
      <c r="AR88" s="256"/>
      <c r="AS88" s="256"/>
      <c r="AT88" s="257"/>
      <c r="AU88" s="257"/>
      <c r="AV88" s="257"/>
      <c r="AW88" s="257"/>
      <c r="AX88" s="257"/>
      <c r="AY88" s="257"/>
      <c r="AZ88" s="257"/>
      <c r="BA88" s="257"/>
      <c r="BB88" s="257"/>
      <c r="BC88" s="257"/>
      <c r="BD88" s="256"/>
      <c r="BE88" s="256"/>
      <c r="BF88" s="256"/>
      <c r="BG88" s="256"/>
      <c r="BH88" s="256"/>
      <c r="BI88" s="256"/>
      <c r="BJ88" s="256"/>
      <c r="BK88" s="256"/>
      <c r="BL88" s="256"/>
      <c r="BM88" s="256"/>
      <c r="BN88" s="256"/>
      <c r="BO88" s="256"/>
      <c r="BP88" s="256"/>
      <c r="BQ88" s="256"/>
      <c r="BR88" s="256"/>
    </row>
    <row r="89" spans="1:70" s="251" customFormat="1" ht="13.5" customHeight="1" x14ac:dyDescent="0.2">
      <c r="A89" s="294">
        <v>78</v>
      </c>
      <c r="B89" s="132"/>
      <c r="C89" s="132"/>
      <c r="D89" s="309"/>
      <c r="E89" s="260"/>
      <c r="F89" s="257"/>
      <c r="G89" s="257"/>
      <c r="H89" s="257"/>
      <c r="I89" s="257"/>
      <c r="J89" s="257"/>
      <c r="K89" s="257"/>
      <c r="L89" s="257"/>
      <c r="M89" s="257"/>
      <c r="N89" s="257"/>
      <c r="O89" s="257"/>
      <c r="P89" s="257"/>
      <c r="Q89" s="257"/>
      <c r="R89" s="257"/>
      <c r="S89" s="257"/>
      <c r="T89" s="257"/>
      <c r="U89" s="257"/>
      <c r="V89" s="312"/>
      <c r="W89" s="312"/>
      <c r="X89" s="312"/>
      <c r="Y89" s="256"/>
      <c r="Z89" s="256"/>
      <c r="AA89" s="256">
        <v>74</v>
      </c>
      <c r="AB89" s="256" t="str">
        <f t="shared" si="5"/>
        <v/>
      </c>
      <c r="AC89" s="256" t="str">
        <f t="shared" si="6"/>
        <v/>
      </c>
      <c r="AD89" s="256"/>
      <c r="AE89" s="256"/>
      <c r="AF89" s="256"/>
      <c r="AG89" s="256"/>
      <c r="AH89" s="256"/>
      <c r="AI89" s="256"/>
      <c r="AJ89" s="149"/>
      <c r="AK89" s="296" t="str">
        <f t="shared" si="7"/>
        <v/>
      </c>
      <c r="AL89" s="149"/>
      <c r="AM89" s="256"/>
      <c r="AN89" s="256"/>
      <c r="AO89" s="256"/>
      <c r="AP89" s="256"/>
      <c r="AQ89" s="256"/>
      <c r="AR89" s="256"/>
      <c r="AS89" s="256"/>
      <c r="AT89" s="257"/>
      <c r="AU89" s="257"/>
      <c r="AV89" s="257"/>
      <c r="AW89" s="257"/>
      <c r="AX89" s="257"/>
      <c r="AY89" s="257"/>
      <c r="AZ89" s="257"/>
      <c r="BA89" s="257"/>
      <c r="BB89" s="257"/>
      <c r="BC89" s="257"/>
      <c r="BD89" s="256"/>
      <c r="BE89" s="256"/>
      <c r="BF89" s="256"/>
      <c r="BG89" s="256"/>
      <c r="BH89" s="256"/>
      <c r="BI89" s="256"/>
      <c r="BJ89" s="256"/>
      <c r="BK89" s="256"/>
      <c r="BL89" s="256"/>
      <c r="BM89" s="256"/>
      <c r="BN89" s="256"/>
      <c r="BO89" s="256"/>
      <c r="BP89" s="256"/>
      <c r="BQ89" s="256"/>
      <c r="BR89" s="256"/>
    </row>
    <row r="90" spans="1:70" s="251" customFormat="1" ht="13.5" customHeight="1" x14ac:dyDescent="0.2">
      <c r="A90" s="294">
        <v>79</v>
      </c>
      <c r="B90" s="132"/>
      <c r="C90" s="132"/>
      <c r="D90" s="309"/>
      <c r="E90" s="260"/>
      <c r="F90" s="257"/>
      <c r="G90" s="257"/>
      <c r="H90" s="257"/>
      <c r="I90" s="257"/>
      <c r="J90" s="257"/>
      <c r="K90" s="257"/>
      <c r="L90" s="257"/>
      <c r="M90" s="257"/>
      <c r="N90" s="257"/>
      <c r="O90" s="257"/>
      <c r="P90" s="257"/>
      <c r="Q90" s="257"/>
      <c r="R90" s="257"/>
      <c r="S90" s="257"/>
      <c r="T90" s="257"/>
      <c r="U90" s="257"/>
      <c r="V90" s="312"/>
      <c r="W90" s="312"/>
      <c r="X90" s="312"/>
      <c r="Y90" s="256"/>
      <c r="Z90" s="256"/>
      <c r="AA90" s="256">
        <v>75</v>
      </c>
      <c r="AB90" s="256" t="str">
        <f t="shared" si="5"/>
        <v/>
      </c>
      <c r="AC90" s="256" t="str">
        <f t="shared" si="6"/>
        <v/>
      </c>
      <c r="AD90" s="256"/>
      <c r="AE90" s="256"/>
      <c r="AF90" s="256"/>
      <c r="AG90" s="256"/>
      <c r="AH90" s="256"/>
      <c r="AI90" s="256"/>
      <c r="AJ90" s="149"/>
      <c r="AK90" s="296" t="str">
        <f t="shared" si="7"/>
        <v/>
      </c>
      <c r="AL90" s="149"/>
      <c r="AM90" s="256"/>
      <c r="AN90" s="256"/>
      <c r="AO90" s="256"/>
      <c r="AP90" s="256"/>
      <c r="AQ90" s="256"/>
      <c r="AR90" s="256"/>
      <c r="AS90" s="256"/>
      <c r="AT90" s="257"/>
      <c r="AU90" s="257"/>
      <c r="AV90" s="257"/>
      <c r="AW90" s="257"/>
      <c r="AX90" s="257"/>
      <c r="AY90" s="257"/>
      <c r="AZ90" s="257"/>
      <c r="BA90" s="257"/>
      <c r="BB90" s="257"/>
      <c r="BC90" s="257"/>
      <c r="BD90" s="256"/>
      <c r="BE90" s="256"/>
      <c r="BF90" s="256"/>
      <c r="BG90" s="256"/>
      <c r="BH90" s="256"/>
      <c r="BI90" s="256"/>
      <c r="BJ90" s="256"/>
      <c r="BK90" s="256"/>
      <c r="BL90" s="256"/>
      <c r="BM90" s="256"/>
      <c r="BN90" s="256"/>
      <c r="BO90" s="256"/>
      <c r="BP90" s="256"/>
      <c r="BQ90" s="256"/>
      <c r="BR90" s="256"/>
    </row>
    <row r="91" spans="1:70" s="251" customFormat="1" ht="13.5" customHeight="1" x14ac:dyDescent="0.2">
      <c r="A91" s="294">
        <v>80</v>
      </c>
      <c r="B91" s="132"/>
      <c r="C91" s="132"/>
      <c r="D91" s="309"/>
      <c r="E91" s="260"/>
      <c r="F91" s="257"/>
      <c r="G91" s="257"/>
      <c r="H91" s="257"/>
      <c r="I91" s="257"/>
      <c r="J91" s="257"/>
      <c r="K91" s="257"/>
      <c r="L91" s="257"/>
      <c r="M91" s="257"/>
      <c r="N91" s="257"/>
      <c r="O91" s="257"/>
      <c r="P91" s="257"/>
      <c r="Q91" s="257"/>
      <c r="R91" s="257"/>
      <c r="S91" s="257"/>
      <c r="T91" s="257"/>
      <c r="U91" s="257"/>
      <c r="V91" s="312"/>
      <c r="W91" s="312"/>
      <c r="X91" s="312"/>
      <c r="Y91" s="256"/>
      <c r="Z91" s="256"/>
      <c r="AA91" s="256">
        <v>76</v>
      </c>
      <c r="AB91" s="256" t="str">
        <f t="shared" si="5"/>
        <v/>
      </c>
      <c r="AC91" s="256" t="str">
        <f t="shared" si="6"/>
        <v/>
      </c>
      <c r="AD91" s="256"/>
      <c r="AE91" s="256"/>
      <c r="AF91" s="256"/>
      <c r="AG91" s="256"/>
      <c r="AH91" s="256"/>
      <c r="AI91" s="256"/>
      <c r="AJ91" s="149"/>
      <c r="AK91" s="296" t="str">
        <f t="shared" si="7"/>
        <v/>
      </c>
      <c r="AL91" s="149"/>
      <c r="AM91" s="256"/>
      <c r="AN91" s="256"/>
      <c r="AO91" s="256"/>
      <c r="AP91" s="256"/>
      <c r="AQ91" s="256"/>
      <c r="AR91" s="256"/>
      <c r="AS91" s="256"/>
      <c r="AT91" s="257"/>
      <c r="AU91" s="257"/>
      <c r="AV91" s="257"/>
      <c r="AW91" s="257"/>
      <c r="AX91" s="257"/>
      <c r="AY91" s="257"/>
      <c r="AZ91" s="257"/>
      <c r="BA91" s="257"/>
      <c r="BB91" s="257"/>
      <c r="BC91" s="257"/>
      <c r="BD91" s="256"/>
      <c r="BE91" s="256"/>
      <c r="BF91" s="256"/>
      <c r="BG91" s="256"/>
      <c r="BH91" s="256"/>
      <c r="BI91" s="256"/>
      <c r="BJ91" s="256"/>
      <c r="BK91" s="256"/>
      <c r="BL91" s="256"/>
      <c r="BM91" s="256"/>
      <c r="BN91" s="256"/>
      <c r="BO91" s="256"/>
      <c r="BP91" s="256"/>
      <c r="BQ91" s="256"/>
      <c r="BR91" s="256"/>
    </row>
    <row r="92" spans="1:70" s="251" customFormat="1" ht="13.5" customHeight="1" x14ac:dyDescent="0.2">
      <c r="A92" s="294">
        <v>81</v>
      </c>
      <c r="B92" s="132"/>
      <c r="C92" s="132"/>
      <c r="D92" s="309"/>
      <c r="E92" s="260"/>
      <c r="F92" s="257"/>
      <c r="G92" s="257"/>
      <c r="H92" s="257"/>
      <c r="I92" s="257"/>
      <c r="J92" s="257"/>
      <c r="K92" s="257"/>
      <c r="L92" s="257"/>
      <c r="M92" s="257"/>
      <c r="N92" s="257"/>
      <c r="O92" s="257"/>
      <c r="P92" s="257"/>
      <c r="Q92" s="257"/>
      <c r="R92" s="257"/>
      <c r="S92" s="257"/>
      <c r="T92" s="257"/>
      <c r="U92" s="257"/>
      <c r="V92" s="312"/>
      <c r="W92" s="312"/>
      <c r="X92" s="312"/>
      <c r="Y92" s="256"/>
      <c r="Z92" s="256"/>
      <c r="AA92" s="256">
        <v>77</v>
      </c>
      <c r="AB92" s="256" t="str">
        <f t="shared" si="5"/>
        <v/>
      </c>
      <c r="AC92" s="256" t="str">
        <f t="shared" si="6"/>
        <v/>
      </c>
      <c r="AD92" s="256"/>
      <c r="AE92" s="256"/>
      <c r="AF92" s="256"/>
      <c r="AG92" s="256"/>
      <c r="AH92" s="256"/>
      <c r="AI92" s="256"/>
      <c r="AJ92" s="149"/>
      <c r="AK92" s="296" t="str">
        <f t="shared" si="7"/>
        <v/>
      </c>
      <c r="AL92" s="149"/>
      <c r="AM92" s="256"/>
      <c r="AN92" s="256"/>
      <c r="AO92" s="256"/>
      <c r="AP92" s="256"/>
      <c r="AQ92" s="256"/>
      <c r="AR92" s="256"/>
      <c r="AS92" s="256"/>
      <c r="AT92" s="257"/>
      <c r="AU92" s="257"/>
      <c r="AV92" s="257"/>
      <c r="AW92" s="257"/>
      <c r="AX92" s="257"/>
      <c r="AY92" s="257"/>
      <c r="AZ92" s="257"/>
      <c r="BA92" s="257"/>
      <c r="BB92" s="257"/>
      <c r="BC92" s="257"/>
      <c r="BD92" s="256"/>
      <c r="BE92" s="256"/>
      <c r="BF92" s="256"/>
      <c r="BG92" s="256"/>
      <c r="BH92" s="256"/>
      <c r="BI92" s="256"/>
      <c r="BJ92" s="256"/>
      <c r="BK92" s="256"/>
      <c r="BL92" s="256"/>
      <c r="BM92" s="256"/>
      <c r="BN92" s="256"/>
      <c r="BO92" s="256"/>
      <c r="BP92" s="256"/>
      <c r="BQ92" s="256"/>
      <c r="BR92" s="256"/>
    </row>
    <row r="93" spans="1:70" s="251" customFormat="1" ht="13.5" customHeight="1" x14ac:dyDescent="0.2">
      <c r="A93" s="294">
        <v>82</v>
      </c>
      <c r="B93" s="132"/>
      <c r="C93" s="132"/>
      <c r="D93" s="309"/>
      <c r="E93" s="260"/>
      <c r="F93" s="257"/>
      <c r="G93" s="257"/>
      <c r="H93" s="257"/>
      <c r="I93" s="257"/>
      <c r="J93" s="257"/>
      <c r="K93" s="257"/>
      <c r="L93" s="257"/>
      <c r="M93" s="257"/>
      <c r="N93" s="257"/>
      <c r="O93" s="257"/>
      <c r="P93" s="257"/>
      <c r="Q93" s="257"/>
      <c r="R93" s="257"/>
      <c r="S93" s="257"/>
      <c r="T93" s="257"/>
      <c r="U93" s="257"/>
      <c r="V93" s="312"/>
      <c r="W93" s="312"/>
      <c r="X93" s="312"/>
      <c r="Y93" s="256"/>
      <c r="Z93" s="256"/>
      <c r="AA93" s="256">
        <v>78</v>
      </c>
      <c r="AB93" s="256" t="str">
        <f t="shared" si="5"/>
        <v/>
      </c>
      <c r="AC93" s="256" t="str">
        <f t="shared" si="6"/>
        <v/>
      </c>
      <c r="AD93" s="256"/>
      <c r="AE93" s="256"/>
      <c r="AF93" s="256"/>
      <c r="AG93" s="256"/>
      <c r="AH93" s="256"/>
      <c r="AI93" s="256"/>
      <c r="AJ93" s="149"/>
      <c r="AK93" s="296" t="str">
        <f t="shared" si="7"/>
        <v/>
      </c>
      <c r="AL93" s="149"/>
      <c r="AM93" s="256"/>
      <c r="AN93" s="256"/>
      <c r="AO93" s="256"/>
      <c r="AP93" s="256"/>
      <c r="AQ93" s="256"/>
      <c r="AR93" s="256"/>
      <c r="AS93" s="256"/>
      <c r="AT93" s="257"/>
      <c r="AU93" s="257"/>
      <c r="AV93" s="257"/>
      <c r="AW93" s="257"/>
      <c r="AX93" s="257"/>
      <c r="AY93" s="257"/>
      <c r="AZ93" s="257"/>
      <c r="BA93" s="257"/>
      <c r="BB93" s="257"/>
      <c r="BC93" s="257"/>
      <c r="BD93" s="256"/>
      <c r="BE93" s="256"/>
      <c r="BF93" s="256"/>
      <c r="BG93" s="256"/>
      <c r="BH93" s="256"/>
      <c r="BI93" s="256"/>
      <c r="BJ93" s="256"/>
      <c r="BK93" s="256"/>
      <c r="BL93" s="256"/>
      <c r="BM93" s="256"/>
      <c r="BN93" s="256"/>
      <c r="BO93" s="256"/>
      <c r="BP93" s="256"/>
      <c r="BQ93" s="256"/>
      <c r="BR93" s="256"/>
    </row>
    <row r="94" spans="1:70" s="251" customFormat="1" ht="13.5" customHeight="1" x14ac:dyDescent="0.2">
      <c r="A94" s="294">
        <v>83</v>
      </c>
      <c r="B94" s="132"/>
      <c r="C94" s="132"/>
      <c r="D94" s="309"/>
      <c r="E94" s="260"/>
      <c r="F94" s="257"/>
      <c r="G94" s="257"/>
      <c r="H94" s="257"/>
      <c r="I94" s="257"/>
      <c r="J94" s="257"/>
      <c r="K94" s="257"/>
      <c r="L94" s="257"/>
      <c r="M94" s="257"/>
      <c r="N94" s="257"/>
      <c r="O94" s="257"/>
      <c r="P94" s="257"/>
      <c r="Q94" s="257"/>
      <c r="R94" s="257"/>
      <c r="S94" s="257"/>
      <c r="T94" s="257"/>
      <c r="U94" s="257"/>
      <c r="V94" s="312"/>
      <c r="W94" s="312"/>
      <c r="X94" s="312"/>
      <c r="Y94" s="256"/>
      <c r="Z94" s="256"/>
      <c r="AA94" s="256">
        <v>79</v>
      </c>
      <c r="AB94" s="256" t="str">
        <f t="shared" si="5"/>
        <v/>
      </c>
      <c r="AC94" s="256" t="str">
        <f t="shared" si="6"/>
        <v/>
      </c>
      <c r="AD94" s="256"/>
      <c r="AE94" s="256"/>
      <c r="AF94" s="256"/>
      <c r="AG94" s="256"/>
      <c r="AH94" s="256"/>
      <c r="AI94" s="256"/>
      <c r="AJ94" s="149"/>
      <c r="AK94" s="296" t="str">
        <f t="shared" si="7"/>
        <v/>
      </c>
      <c r="AL94" s="149"/>
      <c r="AM94" s="256"/>
      <c r="AN94" s="256"/>
      <c r="AO94" s="256"/>
      <c r="AP94" s="256"/>
      <c r="AQ94" s="256"/>
      <c r="AR94" s="256"/>
      <c r="AS94" s="256"/>
      <c r="AT94" s="257"/>
      <c r="AU94" s="257"/>
      <c r="AV94" s="257"/>
      <c r="AW94" s="257"/>
      <c r="AX94" s="257"/>
      <c r="AY94" s="257"/>
      <c r="AZ94" s="257"/>
      <c r="BA94" s="257"/>
      <c r="BB94" s="257"/>
      <c r="BC94" s="257"/>
      <c r="BD94" s="256"/>
      <c r="BE94" s="256"/>
      <c r="BF94" s="256"/>
      <c r="BG94" s="256"/>
      <c r="BH94" s="256"/>
      <c r="BI94" s="256"/>
      <c r="BJ94" s="256"/>
      <c r="BK94" s="256"/>
      <c r="BL94" s="256"/>
      <c r="BM94" s="256"/>
      <c r="BN94" s="256"/>
      <c r="BO94" s="256"/>
      <c r="BP94" s="256"/>
      <c r="BQ94" s="256"/>
      <c r="BR94" s="256"/>
    </row>
    <row r="95" spans="1:70" s="251" customFormat="1" ht="13.5" customHeight="1" x14ac:dyDescent="0.2">
      <c r="A95" s="294">
        <v>84</v>
      </c>
      <c r="B95" s="132"/>
      <c r="C95" s="132"/>
      <c r="D95" s="309"/>
      <c r="E95" s="260"/>
      <c r="F95" s="257"/>
      <c r="G95" s="257"/>
      <c r="H95" s="257"/>
      <c r="I95" s="257"/>
      <c r="J95" s="257"/>
      <c r="K95" s="257"/>
      <c r="L95" s="257"/>
      <c r="M95" s="257"/>
      <c r="N95" s="257"/>
      <c r="O95" s="257"/>
      <c r="P95" s="257"/>
      <c r="Q95" s="257"/>
      <c r="R95" s="257"/>
      <c r="S95" s="257"/>
      <c r="T95" s="257"/>
      <c r="U95" s="257"/>
      <c r="V95" s="312"/>
      <c r="W95" s="312"/>
      <c r="X95" s="312"/>
      <c r="Y95" s="256"/>
      <c r="Z95" s="256"/>
      <c r="AA95" s="256">
        <v>80</v>
      </c>
      <c r="AB95" s="256" t="str">
        <f t="shared" si="5"/>
        <v/>
      </c>
      <c r="AC95" s="256" t="str">
        <f t="shared" si="6"/>
        <v/>
      </c>
      <c r="AD95" s="256"/>
      <c r="AE95" s="256"/>
      <c r="AF95" s="256"/>
      <c r="AG95" s="256"/>
      <c r="AH95" s="256"/>
      <c r="AI95" s="256"/>
      <c r="AJ95" s="149"/>
      <c r="AK95" s="296" t="str">
        <f t="shared" si="7"/>
        <v/>
      </c>
      <c r="AL95" s="149"/>
      <c r="AM95" s="256"/>
      <c r="AN95" s="256"/>
      <c r="AO95" s="256"/>
      <c r="AP95" s="256"/>
      <c r="AQ95" s="256"/>
      <c r="AR95" s="256"/>
      <c r="AS95" s="256"/>
      <c r="AT95" s="257"/>
      <c r="AU95" s="257"/>
      <c r="AV95" s="257"/>
      <c r="AW95" s="257"/>
      <c r="AX95" s="257"/>
      <c r="AY95" s="257"/>
      <c r="AZ95" s="257"/>
      <c r="BA95" s="257"/>
      <c r="BB95" s="257"/>
      <c r="BC95" s="257"/>
      <c r="BD95" s="256"/>
      <c r="BE95" s="256"/>
      <c r="BF95" s="256"/>
      <c r="BG95" s="256"/>
      <c r="BH95" s="256"/>
      <c r="BI95" s="256"/>
      <c r="BJ95" s="256"/>
      <c r="BK95" s="256"/>
      <c r="BL95" s="256"/>
      <c r="BM95" s="256"/>
      <c r="BN95" s="256"/>
      <c r="BO95" s="256"/>
      <c r="BP95" s="256"/>
      <c r="BQ95" s="256"/>
      <c r="BR95" s="256"/>
    </row>
    <row r="96" spans="1:70" s="251" customFormat="1" ht="13.5" customHeight="1" x14ac:dyDescent="0.2">
      <c r="A96" s="294">
        <v>85</v>
      </c>
      <c r="B96" s="132"/>
      <c r="C96" s="132"/>
      <c r="D96" s="309"/>
      <c r="E96" s="260"/>
      <c r="F96" s="257"/>
      <c r="G96" s="257"/>
      <c r="H96" s="257"/>
      <c r="I96" s="257"/>
      <c r="J96" s="257"/>
      <c r="K96" s="257"/>
      <c r="L96" s="257"/>
      <c r="M96" s="257"/>
      <c r="N96" s="257"/>
      <c r="O96" s="257"/>
      <c r="P96" s="257"/>
      <c r="Q96" s="257"/>
      <c r="R96" s="257"/>
      <c r="S96" s="257"/>
      <c r="T96" s="257"/>
      <c r="U96" s="257"/>
      <c r="V96" s="312"/>
      <c r="W96" s="312"/>
      <c r="X96" s="312"/>
      <c r="Y96" s="256"/>
      <c r="Z96" s="256"/>
      <c r="AA96" s="256">
        <v>81</v>
      </c>
      <c r="AB96" s="256" t="str">
        <f t="shared" si="5"/>
        <v/>
      </c>
      <c r="AC96" s="256" t="str">
        <f t="shared" si="6"/>
        <v/>
      </c>
      <c r="AD96" s="256"/>
      <c r="AE96" s="256"/>
      <c r="AF96" s="256"/>
      <c r="AG96" s="256"/>
      <c r="AH96" s="256"/>
      <c r="AI96" s="256"/>
      <c r="AJ96" s="149"/>
      <c r="AK96" s="296" t="str">
        <f t="shared" si="7"/>
        <v/>
      </c>
      <c r="AL96" s="149"/>
      <c r="AM96" s="256"/>
      <c r="AN96" s="256"/>
      <c r="AO96" s="256"/>
      <c r="AP96" s="256"/>
      <c r="AQ96" s="256"/>
      <c r="AR96" s="256"/>
      <c r="AS96" s="256"/>
      <c r="AT96" s="257"/>
      <c r="AU96" s="257"/>
      <c r="AV96" s="257"/>
      <c r="AW96" s="257"/>
      <c r="AX96" s="257"/>
      <c r="AY96" s="257"/>
      <c r="AZ96" s="257"/>
      <c r="BA96" s="257"/>
      <c r="BB96" s="257"/>
      <c r="BC96" s="257"/>
      <c r="BD96" s="256"/>
      <c r="BE96" s="256"/>
      <c r="BF96" s="256"/>
      <c r="BG96" s="256"/>
      <c r="BH96" s="256"/>
      <c r="BI96" s="256"/>
      <c r="BJ96" s="256"/>
      <c r="BK96" s="256"/>
      <c r="BL96" s="256"/>
      <c r="BM96" s="256"/>
      <c r="BN96" s="256"/>
      <c r="BO96" s="256"/>
      <c r="BP96" s="256"/>
      <c r="BQ96" s="256"/>
      <c r="BR96" s="256"/>
    </row>
    <row r="97" spans="1:70" s="251" customFormat="1" ht="13.5" customHeight="1" x14ac:dyDescent="0.2">
      <c r="A97" s="294">
        <v>86</v>
      </c>
      <c r="B97" s="132"/>
      <c r="C97" s="132"/>
      <c r="D97" s="309"/>
      <c r="E97" s="260"/>
      <c r="F97" s="257"/>
      <c r="G97" s="257"/>
      <c r="H97" s="257"/>
      <c r="I97" s="257"/>
      <c r="J97" s="257"/>
      <c r="K97" s="257"/>
      <c r="L97" s="257"/>
      <c r="M97" s="257"/>
      <c r="N97" s="257"/>
      <c r="O97" s="257"/>
      <c r="P97" s="257"/>
      <c r="Q97" s="257"/>
      <c r="R97" s="257"/>
      <c r="S97" s="257"/>
      <c r="T97" s="257"/>
      <c r="U97" s="257"/>
      <c r="V97" s="312"/>
      <c r="W97" s="312"/>
      <c r="X97" s="312"/>
      <c r="Y97" s="256"/>
      <c r="Z97" s="256"/>
      <c r="AA97" s="256">
        <v>82</v>
      </c>
      <c r="AB97" s="256" t="str">
        <f t="shared" si="5"/>
        <v/>
      </c>
      <c r="AC97" s="256" t="str">
        <f t="shared" si="6"/>
        <v/>
      </c>
      <c r="AD97" s="256"/>
      <c r="AE97" s="256"/>
      <c r="AF97" s="256"/>
      <c r="AG97" s="256"/>
      <c r="AH97" s="256"/>
      <c r="AI97" s="256"/>
      <c r="AJ97" s="149"/>
      <c r="AK97" s="296" t="str">
        <f t="shared" si="7"/>
        <v/>
      </c>
      <c r="AL97" s="149"/>
      <c r="AM97" s="256"/>
      <c r="AN97" s="256"/>
      <c r="AO97" s="256"/>
      <c r="AP97" s="256"/>
      <c r="AQ97" s="256"/>
      <c r="AR97" s="256"/>
      <c r="AS97" s="256"/>
      <c r="AT97" s="257"/>
      <c r="AU97" s="257"/>
      <c r="AV97" s="257"/>
      <c r="AW97" s="257"/>
      <c r="AX97" s="257"/>
      <c r="AY97" s="257"/>
      <c r="AZ97" s="257"/>
      <c r="BA97" s="257"/>
      <c r="BB97" s="257"/>
      <c r="BC97" s="257"/>
      <c r="BD97" s="256"/>
      <c r="BE97" s="256"/>
      <c r="BF97" s="256"/>
      <c r="BG97" s="256"/>
      <c r="BH97" s="256"/>
      <c r="BI97" s="256"/>
      <c r="BJ97" s="256"/>
      <c r="BK97" s="256"/>
      <c r="BL97" s="256"/>
      <c r="BM97" s="256"/>
      <c r="BN97" s="256"/>
      <c r="BO97" s="256"/>
      <c r="BP97" s="256"/>
      <c r="BQ97" s="256"/>
      <c r="BR97" s="256"/>
    </row>
    <row r="98" spans="1:70" s="251" customFormat="1" ht="13.5" customHeight="1" x14ac:dyDescent="0.2">
      <c r="A98" s="294">
        <v>87</v>
      </c>
      <c r="B98" s="132"/>
      <c r="C98" s="132"/>
      <c r="D98" s="309"/>
      <c r="E98" s="260"/>
      <c r="F98" s="257"/>
      <c r="G98" s="257"/>
      <c r="H98" s="257"/>
      <c r="I98" s="257"/>
      <c r="J98" s="257"/>
      <c r="K98" s="257"/>
      <c r="L98" s="257"/>
      <c r="M98" s="257"/>
      <c r="N98" s="257"/>
      <c r="O98" s="257"/>
      <c r="P98" s="257"/>
      <c r="Q98" s="257"/>
      <c r="R98" s="257"/>
      <c r="S98" s="257"/>
      <c r="T98" s="257"/>
      <c r="U98" s="257"/>
      <c r="V98" s="312"/>
      <c r="W98" s="312"/>
      <c r="X98" s="312"/>
      <c r="Y98" s="256"/>
      <c r="Z98" s="256"/>
      <c r="AA98" s="256">
        <v>83</v>
      </c>
      <c r="AB98" s="256" t="str">
        <f t="shared" si="5"/>
        <v/>
      </c>
      <c r="AC98" s="256" t="str">
        <f t="shared" si="6"/>
        <v/>
      </c>
      <c r="AD98" s="256"/>
      <c r="AE98" s="256"/>
      <c r="AF98" s="256"/>
      <c r="AG98" s="256"/>
      <c r="AH98" s="256"/>
      <c r="AI98" s="256"/>
      <c r="AJ98" s="149"/>
      <c r="AK98" s="296" t="str">
        <f t="shared" si="7"/>
        <v/>
      </c>
      <c r="AL98" s="149"/>
      <c r="AM98" s="256"/>
      <c r="AN98" s="256"/>
      <c r="AO98" s="256"/>
      <c r="AP98" s="256"/>
      <c r="AQ98" s="256"/>
      <c r="AR98" s="256"/>
      <c r="AS98" s="256"/>
      <c r="AT98" s="257"/>
      <c r="AU98" s="257"/>
      <c r="AV98" s="257"/>
      <c r="AW98" s="257"/>
      <c r="AX98" s="257"/>
      <c r="AY98" s="257"/>
      <c r="AZ98" s="257"/>
      <c r="BA98" s="257"/>
      <c r="BB98" s="257"/>
      <c r="BC98" s="257"/>
      <c r="BD98" s="256"/>
      <c r="BE98" s="256"/>
      <c r="BF98" s="256"/>
      <c r="BG98" s="256"/>
      <c r="BH98" s="256"/>
      <c r="BI98" s="256"/>
      <c r="BJ98" s="256"/>
      <c r="BK98" s="256"/>
      <c r="BL98" s="256"/>
      <c r="BM98" s="256"/>
      <c r="BN98" s="256"/>
      <c r="BO98" s="256"/>
      <c r="BP98" s="256"/>
      <c r="BQ98" s="256"/>
      <c r="BR98" s="256"/>
    </row>
    <row r="99" spans="1:70" ht="13.5" customHeight="1" x14ac:dyDescent="0.2">
      <c r="A99" s="294">
        <v>88</v>
      </c>
      <c r="B99" s="132"/>
      <c r="C99" s="132"/>
      <c r="D99" s="309"/>
      <c r="E99" s="260"/>
      <c r="F99" s="257"/>
      <c r="G99" s="257"/>
      <c r="H99" s="257"/>
      <c r="I99" s="257"/>
      <c r="J99" s="257"/>
      <c r="K99" s="257"/>
      <c r="L99" s="257"/>
      <c r="M99" s="257"/>
      <c r="N99" s="257"/>
      <c r="O99" s="257"/>
      <c r="P99" s="257"/>
      <c r="Q99" s="257"/>
      <c r="R99" s="257"/>
      <c r="S99" s="257"/>
      <c r="T99" s="257"/>
      <c r="U99" s="257"/>
      <c r="AA99" s="256">
        <v>84</v>
      </c>
      <c r="AB99" s="256" t="str">
        <f t="shared" si="5"/>
        <v/>
      </c>
      <c r="AC99" s="256" t="str">
        <f t="shared" si="6"/>
        <v/>
      </c>
      <c r="AK99" s="296" t="str">
        <f t="shared" si="7"/>
        <v/>
      </c>
    </row>
    <row r="100" spans="1:70" ht="13.5" customHeight="1" x14ac:dyDescent="0.2">
      <c r="A100" s="294">
        <v>89</v>
      </c>
      <c r="B100" s="132"/>
      <c r="C100" s="132"/>
      <c r="D100" s="309"/>
      <c r="E100" s="260"/>
      <c r="F100" s="257"/>
      <c r="G100" s="257"/>
      <c r="H100" s="257"/>
      <c r="I100" s="257"/>
      <c r="J100" s="257"/>
      <c r="K100" s="257"/>
      <c r="L100" s="257"/>
      <c r="M100" s="257"/>
      <c r="N100" s="257"/>
      <c r="O100" s="257"/>
      <c r="P100" s="257"/>
      <c r="Q100" s="257"/>
      <c r="R100" s="257"/>
      <c r="S100" s="257"/>
      <c r="T100" s="257"/>
      <c r="U100" s="257"/>
      <c r="AA100" s="256">
        <v>85</v>
      </c>
      <c r="AB100" s="256" t="str">
        <f t="shared" si="5"/>
        <v/>
      </c>
      <c r="AC100" s="256" t="str">
        <f t="shared" si="6"/>
        <v/>
      </c>
      <c r="AK100" s="296" t="str">
        <f t="shared" si="7"/>
        <v/>
      </c>
    </row>
    <row r="101" spans="1:70" ht="13.5" customHeight="1" x14ac:dyDescent="0.2">
      <c r="A101" s="294">
        <v>90</v>
      </c>
      <c r="B101" s="132"/>
      <c r="C101" s="132"/>
      <c r="D101" s="309"/>
      <c r="E101" s="260"/>
      <c r="F101" s="257"/>
      <c r="G101" s="257"/>
      <c r="H101" s="257"/>
      <c r="I101" s="257"/>
      <c r="J101" s="257"/>
      <c r="K101" s="257"/>
      <c r="L101" s="257"/>
      <c r="M101" s="257"/>
      <c r="N101" s="257"/>
      <c r="O101" s="257"/>
      <c r="P101" s="257"/>
      <c r="Q101" s="257"/>
      <c r="R101" s="257"/>
      <c r="S101" s="257"/>
      <c r="T101" s="257"/>
      <c r="U101" s="257"/>
      <c r="AA101" s="256">
        <v>86</v>
      </c>
      <c r="AB101" s="256" t="str">
        <f t="shared" si="5"/>
        <v/>
      </c>
      <c r="AC101" s="256" t="str">
        <f t="shared" si="6"/>
        <v/>
      </c>
      <c r="AK101" s="296" t="str">
        <f t="shared" si="7"/>
        <v/>
      </c>
    </row>
    <row r="102" spans="1:70" ht="13.5" customHeight="1" x14ac:dyDescent="0.2">
      <c r="A102" s="294">
        <v>91</v>
      </c>
      <c r="B102" s="132"/>
      <c r="C102" s="132"/>
      <c r="D102" s="309"/>
      <c r="E102" s="260"/>
      <c r="F102" s="257"/>
      <c r="G102" s="257"/>
      <c r="H102" s="257"/>
      <c r="I102" s="257"/>
      <c r="J102" s="257"/>
      <c r="K102" s="257"/>
      <c r="L102" s="257"/>
      <c r="M102" s="257"/>
      <c r="N102" s="257"/>
      <c r="O102" s="257"/>
      <c r="P102" s="257"/>
      <c r="Q102" s="257"/>
      <c r="R102" s="257"/>
      <c r="S102" s="257"/>
      <c r="T102" s="257"/>
      <c r="U102" s="257"/>
      <c r="AA102" s="256">
        <v>87</v>
      </c>
      <c r="AB102" s="256" t="str">
        <f t="shared" si="5"/>
        <v/>
      </c>
      <c r="AC102" s="256" t="str">
        <f t="shared" si="6"/>
        <v/>
      </c>
      <c r="AK102" s="296" t="str">
        <f t="shared" si="7"/>
        <v/>
      </c>
    </row>
    <row r="103" spans="1:70" ht="13.5" customHeight="1" x14ac:dyDescent="0.2">
      <c r="A103" s="294">
        <v>92</v>
      </c>
      <c r="B103" s="132"/>
      <c r="C103" s="132"/>
      <c r="D103" s="309"/>
      <c r="E103" s="260"/>
      <c r="F103" s="257"/>
      <c r="G103" s="257"/>
      <c r="H103" s="257"/>
      <c r="I103" s="257"/>
      <c r="J103" s="257"/>
      <c r="K103" s="257"/>
      <c r="L103" s="257"/>
      <c r="M103" s="257"/>
      <c r="N103" s="257"/>
      <c r="O103" s="257"/>
      <c r="P103" s="257"/>
      <c r="Q103" s="257"/>
      <c r="R103" s="257"/>
      <c r="S103" s="257"/>
      <c r="T103" s="257"/>
      <c r="U103" s="257"/>
      <c r="AA103" s="256">
        <v>88</v>
      </c>
      <c r="AB103" s="256" t="str">
        <f t="shared" si="5"/>
        <v/>
      </c>
      <c r="AC103" s="256" t="str">
        <f t="shared" si="6"/>
        <v/>
      </c>
      <c r="AK103" s="296" t="str">
        <f t="shared" si="7"/>
        <v/>
      </c>
    </row>
    <row r="104" spans="1:70" ht="13.5" customHeight="1" x14ac:dyDescent="0.2">
      <c r="A104" s="294">
        <v>93</v>
      </c>
      <c r="B104" s="132"/>
      <c r="C104" s="132"/>
      <c r="D104" s="309"/>
      <c r="E104" s="260"/>
      <c r="F104" s="257"/>
      <c r="G104" s="257"/>
      <c r="H104" s="257"/>
      <c r="I104" s="257"/>
      <c r="J104" s="257"/>
      <c r="K104" s="257"/>
      <c r="L104" s="257"/>
      <c r="M104" s="257"/>
      <c r="N104" s="257"/>
      <c r="O104" s="257"/>
      <c r="P104" s="257"/>
      <c r="Q104" s="257"/>
      <c r="R104" s="257"/>
      <c r="S104" s="257"/>
      <c r="T104" s="257"/>
      <c r="U104" s="257"/>
      <c r="AA104" s="256">
        <v>89</v>
      </c>
      <c r="AB104" s="256" t="str">
        <f t="shared" si="5"/>
        <v/>
      </c>
      <c r="AC104" s="256" t="str">
        <f t="shared" si="6"/>
        <v/>
      </c>
      <c r="AK104" s="296" t="str">
        <f t="shared" si="7"/>
        <v/>
      </c>
    </row>
    <row r="105" spans="1:70" ht="13.5" customHeight="1" x14ac:dyDescent="0.2">
      <c r="A105" s="294">
        <v>94</v>
      </c>
      <c r="B105" s="132"/>
      <c r="C105" s="132"/>
      <c r="D105" s="309"/>
      <c r="E105" s="260"/>
      <c r="F105" s="257"/>
      <c r="G105" s="257"/>
      <c r="H105" s="257"/>
      <c r="I105" s="257"/>
      <c r="J105" s="257"/>
      <c r="K105" s="257"/>
      <c r="L105" s="257"/>
      <c r="M105" s="257"/>
      <c r="N105" s="257"/>
      <c r="O105" s="257"/>
      <c r="P105" s="257"/>
      <c r="Q105" s="257"/>
      <c r="R105" s="257"/>
      <c r="S105" s="257"/>
      <c r="T105" s="257"/>
      <c r="U105" s="257"/>
      <c r="AA105" s="256">
        <v>90</v>
      </c>
      <c r="AB105" s="256" t="str">
        <f t="shared" si="5"/>
        <v/>
      </c>
      <c r="AC105" s="256" t="str">
        <f t="shared" si="6"/>
        <v/>
      </c>
      <c r="AK105" s="296" t="str">
        <f t="shared" si="7"/>
        <v/>
      </c>
    </row>
    <row r="106" spans="1:70" ht="13.5" customHeight="1" x14ac:dyDescent="0.2">
      <c r="A106" s="294">
        <v>95</v>
      </c>
      <c r="B106" s="132"/>
      <c r="C106" s="132"/>
      <c r="D106" s="309"/>
      <c r="E106" s="260"/>
      <c r="F106" s="257"/>
      <c r="G106" s="257"/>
      <c r="H106" s="257"/>
      <c r="I106" s="257"/>
      <c r="J106" s="257"/>
      <c r="K106" s="257"/>
      <c r="L106" s="257"/>
      <c r="M106" s="257"/>
      <c r="N106" s="257"/>
      <c r="O106" s="257"/>
      <c r="P106" s="257"/>
      <c r="Q106" s="257"/>
      <c r="R106" s="257"/>
      <c r="S106" s="257"/>
      <c r="T106" s="257"/>
      <c r="U106" s="257"/>
      <c r="AA106" s="256">
        <v>91</v>
      </c>
      <c r="AB106" s="256" t="str">
        <f t="shared" si="5"/>
        <v/>
      </c>
      <c r="AC106" s="256" t="str">
        <f t="shared" si="6"/>
        <v/>
      </c>
      <c r="AK106" s="296" t="str">
        <f t="shared" si="7"/>
        <v/>
      </c>
    </row>
    <row r="107" spans="1:70" ht="13.5" customHeight="1" x14ac:dyDescent="0.2">
      <c r="A107" s="294">
        <v>96</v>
      </c>
      <c r="B107" s="132"/>
      <c r="C107" s="132"/>
      <c r="D107" s="309"/>
      <c r="E107" s="260"/>
      <c r="F107" s="257"/>
      <c r="G107" s="257"/>
      <c r="H107" s="257"/>
      <c r="I107" s="257"/>
      <c r="J107" s="257"/>
      <c r="K107" s="257"/>
      <c r="L107" s="257"/>
      <c r="M107" s="257"/>
      <c r="N107" s="257"/>
      <c r="O107" s="257"/>
      <c r="P107" s="257"/>
      <c r="Q107" s="257"/>
      <c r="R107" s="257"/>
      <c r="S107" s="257"/>
      <c r="T107" s="257"/>
      <c r="U107" s="257"/>
      <c r="AA107" s="256">
        <v>92</v>
      </c>
      <c r="AB107" s="256" t="str">
        <f t="shared" si="5"/>
        <v/>
      </c>
      <c r="AC107" s="256" t="str">
        <f t="shared" si="6"/>
        <v/>
      </c>
      <c r="AK107" s="296" t="str">
        <f t="shared" si="7"/>
        <v/>
      </c>
    </row>
    <row r="108" spans="1:70" ht="13.5" customHeight="1" x14ac:dyDescent="0.2">
      <c r="A108" s="294">
        <v>97</v>
      </c>
      <c r="B108" s="132"/>
      <c r="C108" s="132"/>
      <c r="D108" s="309"/>
      <c r="E108" s="260"/>
      <c r="F108" s="257"/>
      <c r="G108" s="257"/>
      <c r="H108" s="257"/>
      <c r="I108" s="257"/>
      <c r="J108" s="257"/>
      <c r="K108" s="257"/>
      <c r="L108" s="257"/>
      <c r="M108" s="257"/>
      <c r="N108" s="257"/>
      <c r="O108" s="257"/>
      <c r="P108" s="257"/>
      <c r="Q108" s="257"/>
      <c r="R108" s="257"/>
      <c r="S108" s="257"/>
      <c r="T108" s="257"/>
      <c r="U108" s="257"/>
      <c r="AA108" s="256">
        <v>93</v>
      </c>
      <c r="AB108" s="256" t="str">
        <f t="shared" si="5"/>
        <v/>
      </c>
      <c r="AC108" s="256" t="str">
        <f t="shared" si="6"/>
        <v/>
      </c>
      <c r="AK108" s="296" t="str">
        <f t="shared" si="7"/>
        <v/>
      </c>
    </row>
    <row r="109" spans="1:70" ht="13.5" customHeight="1" x14ac:dyDescent="0.2">
      <c r="A109" s="294">
        <v>98</v>
      </c>
      <c r="B109" s="132"/>
      <c r="C109" s="132"/>
      <c r="D109" s="309"/>
      <c r="E109" s="260"/>
      <c r="F109" s="257"/>
      <c r="G109" s="257"/>
      <c r="H109" s="257"/>
      <c r="I109" s="257"/>
      <c r="J109" s="257"/>
      <c r="K109" s="257"/>
      <c r="L109" s="257"/>
      <c r="M109" s="257"/>
      <c r="N109" s="257"/>
      <c r="O109" s="257"/>
      <c r="P109" s="257"/>
      <c r="Q109" s="257"/>
      <c r="R109" s="257"/>
      <c r="S109" s="257"/>
      <c r="T109" s="257"/>
      <c r="U109" s="257"/>
      <c r="AA109" s="256">
        <v>94</v>
      </c>
      <c r="AB109" s="256" t="str">
        <f t="shared" si="5"/>
        <v/>
      </c>
      <c r="AC109" s="256" t="str">
        <f t="shared" si="6"/>
        <v/>
      </c>
      <c r="AK109" s="296" t="str">
        <f t="shared" si="7"/>
        <v/>
      </c>
    </row>
    <row r="110" spans="1:70" ht="13.5" customHeight="1" x14ac:dyDescent="0.2">
      <c r="A110" s="294">
        <v>99</v>
      </c>
      <c r="B110" s="132"/>
      <c r="C110" s="132"/>
      <c r="D110" s="309"/>
      <c r="E110" s="260"/>
      <c r="F110" s="257"/>
      <c r="G110" s="257"/>
      <c r="H110" s="257"/>
      <c r="I110" s="257"/>
      <c r="J110" s="257"/>
      <c r="K110" s="257"/>
      <c r="L110" s="257"/>
      <c r="M110" s="257"/>
      <c r="N110" s="257"/>
      <c r="O110" s="257"/>
      <c r="P110" s="257"/>
      <c r="Q110" s="257"/>
      <c r="R110" s="257"/>
      <c r="S110" s="257"/>
      <c r="T110" s="257"/>
      <c r="U110" s="257"/>
      <c r="AA110" s="256">
        <v>95</v>
      </c>
      <c r="AB110" s="256" t="str">
        <f t="shared" si="5"/>
        <v/>
      </c>
      <c r="AC110" s="256" t="str">
        <f t="shared" si="6"/>
        <v/>
      </c>
      <c r="AK110" s="296" t="str">
        <f t="shared" si="7"/>
        <v/>
      </c>
    </row>
    <row r="111" spans="1:70" ht="13.5" customHeight="1" x14ac:dyDescent="0.2">
      <c r="A111" s="294">
        <v>100</v>
      </c>
      <c r="B111" s="132"/>
      <c r="C111" s="132"/>
      <c r="D111" s="309"/>
      <c r="E111" s="260"/>
      <c r="F111" s="257"/>
      <c r="G111" s="257"/>
      <c r="H111" s="257"/>
      <c r="I111" s="257"/>
      <c r="J111" s="257"/>
      <c r="K111" s="257"/>
      <c r="L111" s="257"/>
      <c r="M111" s="257"/>
      <c r="N111" s="257"/>
      <c r="O111" s="257"/>
      <c r="P111" s="257"/>
      <c r="Q111" s="257"/>
      <c r="R111" s="257"/>
      <c r="S111" s="257"/>
      <c r="T111" s="257"/>
      <c r="U111" s="257"/>
      <c r="AA111" s="256">
        <v>96</v>
      </c>
      <c r="AB111" s="256" t="str">
        <f t="shared" si="5"/>
        <v/>
      </c>
      <c r="AC111" s="256" t="str">
        <f t="shared" si="6"/>
        <v/>
      </c>
      <c r="AK111" s="296" t="str">
        <f t="shared" si="7"/>
        <v/>
      </c>
    </row>
    <row r="112" spans="1:70" ht="13.5" customHeight="1" x14ac:dyDescent="0.2">
      <c r="A112" s="294">
        <v>101</v>
      </c>
      <c r="B112" s="132"/>
      <c r="C112" s="132"/>
      <c r="D112" s="309"/>
      <c r="E112" s="260"/>
      <c r="F112" s="257"/>
      <c r="G112" s="257"/>
      <c r="H112" s="257"/>
      <c r="I112" s="257"/>
      <c r="J112" s="257"/>
      <c r="K112" s="257"/>
      <c r="L112" s="257"/>
      <c r="M112" s="257"/>
      <c r="N112" s="257"/>
      <c r="O112" s="257"/>
      <c r="P112" s="257"/>
      <c r="Q112" s="257"/>
      <c r="R112" s="257"/>
      <c r="S112" s="257"/>
      <c r="T112" s="257"/>
      <c r="U112" s="257"/>
      <c r="AA112" s="256">
        <v>97</v>
      </c>
      <c r="AB112" s="256" t="str">
        <f t="shared" si="5"/>
        <v/>
      </c>
      <c r="AC112" s="256" t="str">
        <f t="shared" si="6"/>
        <v/>
      </c>
      <c r="AK112" s="296" t="str">
        <f t="shared" si="7"/>
        <v/>
      </c>
    </row>
    <row r="113" spans="1:37" ht="13.5" customHeight="1" x14ac:dyDescent="0.2">
      <c r="A113" s="294">
        <v>102</v>
      </c>
      <c r="B113" s="132"/>
      <c r="C113" s="132"/>
      <c r="D113" s="309"/>
      <c r="E113" s="260"/>
      <c r="F113" s="257"/>
      <c r="G113" s="257"/>
      <c r="H113" s="257"/>
      <c r="I113" s="257"/>
      <c r="J113" s="257"/>
      <c r="K113" s="257"/>
      <c r="L113" s="257"/>
      <c r="M113" s="257"/>
      <c r="N113" s="257"/>
      <c r="O113" s="257"/>
      <c r="P113" s="257"/>
      <c r="Q113" s="257"/>
      <c r="R113" s="257"/>
      <c r="S113" s="257"/>
      <c r="T113" s="257"/>
      <c r="U113" s="257"/>
      <c r="AA113" s="256">
        <v>98</v>
      </c>
      <c r="AB113" s="256" t="str">
        <f t="shared" si="5"/>
        <v/>
      </c>
      <c r="AC113" s="256" t="str">
        <f t="shared" si="6"/>
        <v/>
      </c>
      <c r="AK113" s="296" t="str">
        <f t="shared" si="7"/>
        <v/>
      </c>
    </row>
    <row r="114" spans="1:37" ht="13.5" customHeight="1" x14ac:dyDescent="0.2">
      <c r="A114" s="294">
        <v>103</v>
      </c>
      <c r="B114" s="132"/>
      <c r="C114" s="132"/>
      <c r="D114" s="309"/>
      <c r="E114" s="260"/>
      <c r="F114" s="257"/>
      <c r="G114" s="257"/>
      <c r="H114" s="257"/>
      <c r="I114" s="257"/>
      <c r="J114" s="257"/>
      <c r="K114" s="257"/>
      <c r="L114" s="257"/>
      <c r="M114" s="257"/>
      <c r="N114" s="257"/>
      <c r="O114" s="257"/>
      <c r="P114" s="257"/>
      <c r="Q114" s="257"/>
      <c r="R114" s="257"/>
      <c r="S114" s="257"/>
      <c r="T114" s="257"/>
      <c r="U114" s="257"/>
      <c r="AA114" s="256">
        <v>99</v>
      </c>
      <c r="AB114" s="256" t="str">
        <f t="shared" si="5"/>
        <v/>
      </c>
      <c r="AC114" s="256" t="str">
        <f t="shared" si="6"/>
        <v/>
      </c>
      <c r="AK114" s="296" t="str">
        <f t="shared" si="7"/>
        <v/>
      </c>
    </row>
    <row r="115" spans="1:37" ht="13.5" customHeight="1" x14ac:dyDescent="0.2">
      <c r="A115" s="294">
        <v>104</v>
      </c>
      <c r="B115" s="132"/>
      <c r="C115" s="132"/>
      <c r="D115" s="309"/>
      <c r="E115" s="260"/>
      <c r="F115" s="257"/>
      <c r="G115" s="257"/>
      <c r="H115" s="257"/>
      <c r="I115" s="257"/>
      <c r="J115" s="257"/>
      <c r="K115" s="257"/>
      <c r="L115" s="257"/>
      <c r="M115" s="257"/>
      <c r="N115" s="257"/>
      <c r="O115" s="257"/>
      <c r="P115" s="257"/>
      <c r="Q115" s="257"/>
      <c r="R115" s="257"/>
      <c r="S115" s="257"/>
      <c r="T115" s="257"/>
      <c r="U115" s="257"/>
      <c r="AA115" s="256">
        <v>100</v>
      </c>
      <c r="AB115" s="256" t="str">
        <f t="shared" si="5"/>
        <v/>
      </c>
      <c r="AC115" s="256" t="str">
        <f t="shared" si="6"/>
        <v/>
      </c>
      <c r="AK115" s="296" t="str">
        <f t="shared" si="7"/>
        <v/>
      </c>
    </row>
    <row r="116" spans="1:37" ht="13.5" customHeight="1" x14ac:dyDescent="0.2">
      <c r="A116" s="294">
        <v>105</v>
      </c>
      <c r="B116" s="132"/>
      <c r="C116" s="132"/>
      <c r="D116" s="309"/>
      <c r="E116" s="260"/>
      <c r="F116" s="257"/>
      <c r="G116" s="257"/>
      <c r="H116" s="257"/>
      <c r="I116" s="257"/>
      <c r="J116" s="257"/>
      <c r="K116" s="257"/>
      <c r="L116" s="257"/>
      <c r="M116" s="257"/>
      <c r="N116" s="257"/>
      <c r="O116" s="257"/>
      <c r="P116" s="257"/>
      <c r="Q116" s="257"/>
      <c r="R116" s="257"/>
      <c r="S116" s="257"/>
      <c r="T116" s="257"/>
      <c r="U116" s="257"/>
      <c r="AA116" s="256">
        <v>101</v>
      </c>
      <c r="AB116" s="256" t="str">
        <f t="shared" si="5"/>
        <v/>
      </c>
      <c r="AC116" s="256" t="str">
        <f t="shared" si="6"/>
        <v/>
      </c>
      <c r="AK116" s="296" t="str">
        <f t="shared" si="7"/>
        <v/>
      </c>
    </row>
    <row r="117" spans="1:37" ht="13.5" customHeight="1" x14ac:dyDescent="0.2">
      <c r="A117" s="294">
        <v>106</v>
      </c>
      <c r="B117" s="132"/>
      <c r="C117" s="132"/>
      <c r="D117" s="309"/>
      <c r="E117" s="260"/>
      <c r="F117" s="257"/>
      <c r="G117" s="257"/>
      <c r="H117" s="257"/>
      <c r="I117" s="257"/>
      <c r="J117" s="257"/>
      <c r="K117" s="257"/>
      <c r="L117" s="257"/>
      <c r="M117" s="257"/>
      <c r="N117" s="257"/>
      <c r="O117" s="257"/>
      <c r="P117" s="257"/>
      <c r="Q117" s="257"/>
      <c r="R117" s="257"/>
      <c r="S117" s="257"/>
      <c r="T117" s="257"/>
      <c r="U117" s="257"/>
      <c r="AA117" s="256">
        <v>102</v>
      </c>
      <c r="AB117" s="256" t="str">
        <f t="shared" si="5"/>
        <v/>
      </c>
      <c r="AC117" s="256" t="str">
        <f t="shared" si="6"/>
        <v/>
      </c>
      <c r="AK117" s="296" t="str">
        <f t="shared" si="7"/>
        <v/>
      </c>
    </row>
    <row r="118" spans="1:37" ht="13.5" customHeight="1" x14ac:dyDescent="0.2">
      <c r="A118" s="294">
        <v>107</v>
      </c>
      <c r="B118" s="132"/>
      <c r="C118" s="132"/>
      <c r="D118" s="309"/>
      <c r="E118" s="260"/>
      <c r="F118" s="257"/>
      <c r="G118" s="257"/>
      <c r="H118" s="257"/>
      <c r="I118" s="257"/>
      <c r="J118" s="257"/>
      <c r="K118" s="257"/>
      <c r="L118" s="257"/>
      <c r="M118" s="257"/>
      <c r="N118" s="257"/>
      <c r="O118" s="257"/>
      <c r="P118" s="257"/>
      <c r="Q118" s="257"/>
      <c r="R118" s="257"/>
      <c r="S118" s="257"/>
      <c r="T118" s="257"/>
      <c r="U118" s="257"/>
      <c r="AA118" s="256">
        <v>103</v>
      </c>
      <c r="AB118" s="256" t="str">
        <f t="shared" si="5"/>
        <v/>
      </c>
      <c r="AC118" s="256" t="str">
        <f t="shared" si="6"/>
        <v/>
      </c>
      <c r="AK118" s="296" t="str">
        <f t="shared" si="7"/>
        <v/>
      </c>
    </row>
    <row r="119" spans="1:37" ht="13.5" customHeight="1" x14ac:dyDescent="0.2">
      <c r="A119" s="294">
        <v>108</v>
      </c>
      <c r="B119" s="132"/>
      <c r="C119" s="132"/>
      <c r="D119" s="309"/>
      <c r="E119" s="260"/>
      <c r="F119" s="257"/>
      <c r="G119" s="257"/>
      <c r="H119" s="257"/>
      <c r="I119" s="257"/>
      <c r="J119" s="257"/>
      <c r="K119" s="257"/>
      <c r="L119" s="257"/>
      <c r="M119" s="257"/>
      <c r="N119" s="257"/>
      <c r="O119" s="257"/>
      <c r="P119" s="257"/>
      <c r="Q119" s="257"/>
      <c r="R119" s="257"/>
      <c r="S119" s="257"/>
      <c r="T119" s="257"/>
      <c r="U119" s="257"/>
      <c r="AA119" s="256">
        <v>104</v>
      </c>
      <c r="AB119" s="256" t="str">
        <f t="shared" si="5"/>
        <v/>
      </c>
      <c r="AC119" s="256" t="str">
        <f t="shared" si="6"/>
        <v/>
      </c>
      <c r="AK119" s="296" t="str">
        <f t="shared" si="7"/>
        <v/>
      </c>
    </row>
    <row r="120" spans="1:37" ht="13.5" customHeight="1" x14ac:dyDescent="0.2">
      <c r="A120" s="294">
        <v>109</v>
      </c>
      <c r="B120" s="132"/>
      <c r="C120" s="132"/>
      <c r="D120" s="309"/>
      <c r="E120" s="260"/>
      <c r="F120" s="257"/>
      <c r="G120" s="257"/>
      <c r="H120" s="257"/>
      <c r="I120" s="257"/>
      <c r="J120" s="257"/>
      <c r="K120" s="257"/>
      <c r="L120" s="257"/>
      <c r="M120" s="257"/>
      <c r="N120" s="257"/>
      <c r="O120" s="257"/>
      <c r="P120" s="257"/>
      <c r="Q120" s="257"/>
      <c r="R120" s="257"/>
      <c r="S120" s="257"/>
      <c r="T120" s="257"/>
      <c r="U120" s="257"/>
      <c r="AA120" s="256">
        <v>105</v>
      </c>
      <c r="AB120" s="256" t="str">
        <f t="shared" si="5"/>
        <v/>
      </c>
      <c r="AC120" s="256" t="str">
        <f t="shared" si="6"/>
        <v/>
      </c>
      <c r="AK120" s="296" t="str">
        <f t="shared" si="7"/>
        <v/>
      </c>
    </row>
    <row r="121" spans="1:37" ht="13.5" customHeight="1" x14ac:dyDescent="0.2">
      <c r="A121" s="294">
        <v>110</v>
      </c>
      <c r="B121" s="132"/>
      <c r="C121" s="132"/>
      <c r="D121" s="309"/>
      <c r="E121" s="260"/>
      <c r="F121" s="257"/>
      <c r="G121" s="257"/>
      <c r="H121" s="257"/>
      <c r="I121" s="257"/>
      <c r="J121" s="257"/>
      <c r="K121" s="257"/>
      <c r="L121" s="257"/>
      <c r="M121" s="257"/>
      <c r="N121" s="257"/>
      <c r="O121" s="257"/>
      <c r="P121" s="257"/>
      <c r="Q121" s="257"/>
      <c r="R121" s="257"/>
      <c r="S121" s="257"/>
      <c r="T121" s="257"/>
      <c r="U121" s="257"/>
      <c r="AA121" s="256">
        <v>106</v>
      </c>
      <c r="AB121" s="256" t="str">
        <f t="shared" si="5"/>
        <v/>
      </c>
      <c r="AC121" s="256" t="str">
        <f t="shared" si="6"/>
        <v/>
      </c>
      <c r="AK121" s="296" t="str">
        <f t="shared" si="7"/>
        <v/>
      </c>
    </row>
    <row r="122" spans="1:37" ht="13.5" customHeight="1" x14ac:dyDescent="0.2">
      <c r="A122" s="294">
        <v>111</v>
      </c>
      <c r="B122" s="132"/>
      <c r="C122" s="132"/>
      <c r="D122" s="309"/>
      <c r="E122" s="260"/>
      <c r="F122" s="257"/>
      <c r="G122" s="257"/>
      <c r="H122" s="257"/>
      <c r="I122" s="257"/>
      <c r="J122" s="257"/>
      <c r="K122" s="257"/>
      <c r="L122" s="257"/>
      <c r="M122" s="257"/>
      <c r="N122" s="257"/>
      <c r="O122" s="257"/>
      <c r="P122" s="257"/>
      <c r="Q122" s="257"/>
      <c r="R122" s="257"/>
      <c r="S122" s="257"/>
      <c r="T122" s="257"/>
      <c r="U122" s="257"/>
      <c r="AA122" s="256">
        <v>107</v>
      </c>
      <c r="AB122" s="256" t="str">
        <f t="shared" si="5"/>
        <v/>
      </c>
      <c r="AC122" s="256" t="str">
        <f t="shared" si="6"/>
        <v/>
      </c>
      <c r="AK122" s="296" t="str">
        <f t="shared" si="7"/>
        <v/>
      </c>
    </row>
    <row r="123" spans="1:37" ht="13.5" customHeight="1" x14ac:dyDescent="0.2">
      <c r="A123" s="294">
        <v>112</v>
      </c>
      <c r="B123" s="132"/>
      <c r="C123" s="132"/>
      <c r="D123" s="309"/>
      <c r="E123" s="260"/>
      <c r="F123" s="257"/>
      <c r="G123" s="257"/>
      <c r="H123" s="257"/>
      <c r="I123" s="257"/>
      <c r="J123" s="257"/>
      <c r="K123" s="257"/>
      <c r="L123" s="257"/>
      <c r="M123" s="257"/>
      <c r="N123" s="257"/>
      <c r="O123" s="257"/>
      <c r="P123" s="257"/>
      <c r="Q123" s="257"/>
      <c r="R123" s="257"/>
      <c r="S123" s="257"/>
      <c r="T123" s="257"/>
      <c r="U123" s="257"/>
      <c r="AA123" s="256">
        <v>108</v>
      </c>
      <c r="AB123" s="256" t="str">
        <f t="shared" si="5"/>
        <v/>
      </c>
      <c r="AC123" s="256" t="str">
        <f t="shared" si="6"/>
        <v/>
      </c>
      <c r="AK123" s="296" t="str">
        <f t="shared" si="7"/>
        <v/>
      </c>
    </row>
    <row r="124" spans="1:37" ht="13.5" customHeight="1" x14ac:dyDescent="0.2">
      <c r="A124" s="294">
        <v>113</v>
      </c>
      <c r="B124" s="132"/>
      <c r="C124" s="132"/>
      <c r="D124" s="309"/>
      <c r="E124" s="260"/>
      <c r="F124" s="257"/>
      <c r="G124" s="257"/>
      <c r="H124" s="257"/>
      <c r="I124" s="257"/>
      <c r="J124" s="257"/>
      <c r="K124" s="257"/>
      <c r="L124" s="257"/>
      <c r="M124" s="257"/>
      <c r="N124" s="257"/>
      <c r="O124" s="257"/>
      <c r="P124" s="257"/>
      <c r="Q124" s="257"/>
      <c r="R124" s="257"/>
      <c r="S124" s="257"/>
      <c r="T124" s="257"/>
      <c r="U124" s="257"/>
      <c r="AA124" s="256">
        <v>109</v>
      </c>
      <c r="AB124" s="256" t="str">
        <f t="shared" si="5"/>
        <v/>
      </c>
      <c r="AC124" s="256" t="str">
        <f t="shared" si="6"/>
        <v/>
      </c>
      <c r="AK124" s="296" t="str">
        <f t="shared" si="7"/>
        <v/>
      </c>
    </row>
    <row r="125" spans="1:37" ht="13.5" customHeight="1" x14ac:dyDescent="0.2">
      <c r="A125" s="294">
        <v>114</v>
      </c>
      <c r="B125" s="132"/>
      <c r="C125" s="132"/>
      <c r="D125" s="309"/>
      <c r="E125" s="260"/>
      <c r="F125" s="257"/>
      <c r="G125" s="257"/>
      <c r="H125" s="257"/>
      <c r="I125" s="257"/>
      <c r="J125" s="257"/>
      <c r="K125" s="257"/>
      <c r="L125" s="257"/>
      <c r="M125" s="257"/>
      <c r="N125" s="257"/>
      <c r="O125" s="257"/>
      <c r="P125" s="257"/>
      <c r="Q125" s="257"/>
      <c r="R125" s="257"/>
      <c r="S125" s="257"/>
      <c r="T125" s="257"/>
      <c r="U125" s="257"/>
      <c r="AA125" s="256">
        <v>110</v>
      </c>
      <c r="AB125" s="256" t="str">
        <f t="shared" si="5"/>
        <v/>
      </c>
      <c r="AC125" s="256" t="str">
        <f t="shared" si="6"/>
        <v/>
      </c>
      <c r="AK125" s="296" t="str">
        <f t="shared" si="7"/>
        <v/>
      </c>
    </row>
    <row r="126" spans="1:37" ht="13.5" customHeight="1" x14ac:dyDescent="0.2">
      <c r="A126" s="294">
        <v>115</v>
      </c>
      <c r="B126" s="132"/>
      <c r="C126" s="132"/>
      <c r="D126" s="309"/>
      <c r="E126" s="260"/>
      <c r="F126" s="257"/>
      <c r="G126" s="257"/>
      <c r="H126" s="257"/>
      <c r="I126" s="257"/>
      <c r="J126" s="257"/>
      <c r="K126" s="257"/>
      <c r="L126" s="257"/>
      <c r="M126" s="257"/>
      <c r="N126" s="257"/>
      <c r="O126" s="257"/>
      <c r="P126" s="257"/>
      <c r="Q126" s="257"/>
      <c r="R126" s="257"/>
      <c r="S126" s="257"/>
      <c r="T126" s="257"/>
      <c r="U126" s="257"/>
      <c r="AA126" s="256">
        <v>111</v>
      </c>
      <c r="AB126" s="256" t="str">
        <f t="shared" si="5"/>
        <v/>
      </c>
      <c r="AC126" s="256" t="str">
        <f t="shared" si="6"/>
        <v/>
      </c>
      <c r="AK126" s="296" t="str">
        <f t="shared" si="7"/>
        <v/>
      </c>
    </row>
    <row r="127" spans="1:37" ht="13.5" customHeight="1" x14ac:dyDescent="0.2">
      <c r="A127" s="294">
        <v>116</v>
      </c>
      <c r="B127" s="132"/>
      <c r="C127" s="132"/>
      <c r="D127" s="309"/>
      <c r="E127" s="260"/>
      <c r="F127" s="257"/>
      <c r="G127" s="257"/>
      <c r="H127" s="257"/>
      <c r="I127" s="257"/>
      <c r="J127" s="257"/>
      <c r="K127" s="257"/>
      <c r="L127" s="257"/>
      <c r="M127" s="257"/>
      <c r="N127" s="257"/>
      <c r="O127" s="257"/>
      <c r="P127" s="257"/>
      <c r="Q127" s="257"/>
      <c r="R127" s="257"/>
      <c r="S127" s="257"/>
      <c r="T127" s="257"/>
      <c r="U127" s="257"/>
      <c r="AA127" s="256">
        <v>112</v>
      </c>
      <c r="AB127" s="256" t="str">
        <f t="shared" si="5"/>
        <v/>
      </c>
      <c r="AC127" s="256" t="str">
        <f t="shared" si="6"/>
        <v/>
      </c>
      <c r="AK127" s="296" t="str">
        <f t="shared" si="7"/>
        <v/>
      </c>
    </row>
    <row r="128" spans="1:37" ht="13.5" customHeight="1" x14ac:dyDescent="0.2">
      <c r="A128" s="294">
        <v>117</v>
      </c>
      <c r="B128" s="132"/>
      <c r="C128" s="132"/>
      <c r="D128" s="309"/>
      <c r="E128" s="255"/>
      <c r="F128" s="253"/>
      <c r="G128" s="253"/>
      <c r="H128" s="253"/>
      <c r="I128" s="253"/>
      <c r="J128" s="253"/>
      <c r="K128" s="253"/>
      <c r="L128" s="253"/>
      <c r="M128" s="253"/>
      <c r="N128" s="253"/>
      <c r="O128" s="257"/>
      <c r="P128" s="257"/>
      <c r="Q128" s="257"/>
      <c r="R128" s="257"/>
      <c r="S128" s="257"/>
      <c r="T128" s="257"/>
      <c r="U128" s="257"/>
      <c r="AA128" s="256">
        <v>113</v>
      </c>
      <c r="AB128" s="256" t="str">
        <f t="shared" si="5"/>
        <v/>
      </c>
      <c r="AC128" s="256" t="str">
        <f t="shared" si="6"/>
        <v/>
      </c>
      <c r="AK128" s="296" t="str">
        <f t="shared" si="7"/>
        <v/>
      </c>
    </row>
    <row r="129" spans="1:37" ht="13.5" customHeight="1" x14ac:dyDescent="0.2">
      <c r="A129" s="294">
        <v>118</v>
      </c>
      <c r="B129" s="132"/>
      <c r="C129" s="132"/>
      <c r="D129" s="309"/>
      <c r="E129" s="255"/>
      <c r="F129" s="253"/>
      <c r="G129" s="253"/>
      <c r="H129" s="253"/>
      <c r="I129" s="253"/>
      <c r="J129" s="253"/>
      <c r="K129" s="253"/>
      <c r="L129" s="253"/>
      <c r="M129" s="253"/>
      <c r="N129" s="253"/>
      <c r="O129" s="257"/>
      <c r="P129" s="257"/>
      <c r="Q129" s="257"/>
      <c r="R129" s="257"/>
      <c r="S129" s="257"/>
      <c r="T129" s="257"/>
      <c r="U129" s="257"/>
      <c r="AA129" s="256">
        <v>114</v>
      </c>
      <c r="AB129" s="256" t="str">
        <f t="shared" si="5"/>
        <v/>
      </c>
      <c r="AC129" s="256" t="str">
        <f t="shared" si="6"/>
        <v/>
      </c>
      <c r="AK129" s="296" t="str">
        <f t="shared" si="7"/>
        <v/>
      </c>
    </row>
    <row r="130" spans="1:37" ht="13.5" customHeight="1" x14ac:dyDescent="0.2">
      <c r="A130" s="294">
        <v>119</v>
      </c>
      <c r="B130" s="132"/>
      <c r="C130" s="132"/>
      <c r="D130" s="309"/>
      <c r="E130" s="255"/>
      <c r="F130" s="253"/>
      <c r="G130" s="253"/>
      <c r="H130" s="253"/>
      <c r="I130" s="253"/>
      <c r="J130" s="253"/>
      <c r="K130" s="253"/>
      <c r="L130" s="253"/>
      <c r="M130" s="253"/>
      <c r="N130" s="253"/>
      <c r="O130" s="257"/>
      <c r="P130" s="257"/>
      <c r="Q130" s="257"/>
      <c r="R130" s="257"/>
      <c r="S130" s="257"/>
      <c r="T130" s="257"/>
      <c r="U130" s="257"/>
      <c r="AA130" s="256">
        <v>115</v>
      </c>
      <c r="AB130" s="256" t="str">
        <f t="shared" si="5"/>
        <v/>
      </c>
      <c r="AC130" s="256" t="str">
        <f t="shared" si="6"/>
        <v/>
      </c>
      <c r="AK130" s="296" t="str">
        <f t="shared" si="7"/>
        <v/>
      </c>
    </row>
    <row r="131" spans="1:37" ht="13.5" customHeight="1" x14ac:dyDescent="0.2">
      <c r="A131" s="294">
        <v>120</v>
      </c>
      <c r="B131" s="132"/>
      <c r="C131" s="132"/>
      <c r="D131" s="309"/>
      <c r="E131" s="255"/>
      <c r="F131" s="253"/>
      <c r="G131" s="253"/>
      <c r="H131" s="253"/>
      <c r="I131" s="253"/>
      <c r="J131" s="253"/>
      <c r="K131" s="253"/>
      <c r="L131" s="253"/>
      <c r="M131" s="253"/>
      <c r="N131" s="253"/>
      <c r="O131" s="257"/>
      <c r="P131" s="257"/>
      <c r="Q131" s="257"/>
      <c r="R131" s="257"/>
      <c r="S131" s="257"/>
      <c r="T131" s="257"/>
      <c r="U131" s="257"/>
      <c r="AA131" s="256">
        <v>116</v>
      </c>
      <c r="AB131" s="256" t="str">
        <f t="shared" si="5"/>
        <v/>
      </c>
      <c r="AC131" s="256" t="str">
        <f t="shared" si="6"/>
        <v/>
      </c>
      <c r="AK131" s="296" t="str">
        <f t="shared" si="7"/>
        <v/>
      </c>
    </row>
    <row r="132" spans="1:37" ht="13.5" customHeight="1" x14ac:dyDescent="0.2">
      <c r="A132" s="294">
        <v>121</v>
      </c>
      <c r="B132" s="132"/>
      <c r="C132" s="132"/>
      <c r="D132" s="309"/>
      <c r="E132" s="255"/>
      <c r="F132" s="253"/>
      <c r="G132" s="253"/>
      <c r="H132" s="253"/>
      <c r="I132" s="253"/>
      <c r="J132" s="253"/>
      <c r="K132" s="253"/>
      <c r="L132" s="253"/>
      <c r="M132" s="253"/>
      <c r="N132" s="253"/>
      <c r="AA132" s="256">
        <v>117</v>
      </c>
      <c r="AB132" s="256" t="str">
        <f t="shared" si="5"/>
        <v/>
      </c>
      <c r="AC132" s="256" t="str">
        <f t="shared" si="6"/>
        <v/>
      </c>
      <c r="AK132" s="296" t="str">
        <f t="shared" si="7"/>
        <v/>
      </c>
    </row>
    <row r="133" spans="1:37" ht="13.5" customHeight="1" x14ac:dyDescent="0.2">
      <c r="A133" s="294">
        <v>122</v>
      </c>
      <c r="B133" s="132"/>
      <c r="C133" s="132"/>
      <c r="D133" s="309"/>
      <c r="E133" s="255"/>
      <c r="F133" s="253"/>
      <c r="G133" s="253"/>
      <c r="H133" s="253"/>
      <c r="I133" s="253"/>
      <c r="J133" s="253"/>
      <c r="K133" s="253"/>
      <c r="L133" s="253"/>
      <c r="M133" s="253"/>
      <c r="N133" s="253"/>
      <c r="AA133" s="256">
        <v>118</v>
      </c>
      <c r="AB133" s="256" t="str">
        <f t="shared" si="5"/>
        <v/>
      </c>
      <c r="AC133" s="256" t="str">
        <f t="shared" si="6"/>
        <v/>
      </c>
      <c r="AK133" s="296" t="str">
        <f t="shared" si="7"/>
        <v/>
      </c>
    </row>
    <row r="134" spans="1:37" ht="13.5" customHeight="1" x14ac:dyDescent="0.2">
      <c r="A134" s="294">
        <v>123</v>
      </c>
      <c r="B134" s="132"/>
      <c r="C134" s="132"/>
      <c r="D134" s="309"/>
      <c r="E134" s="255"/>
      <c r="F134" s="253"/>
      <c r="G134" s="253"/>
      <c r="H134" s="253"/>
      <c r="I134" s="253"/>
      <c r="J134" s="253"/>
      <c r="K134" s="253"/>
      <c r="L134" s="253"/>
      <c r="M134" s="253"/>
      <c r="N134" s="253"/>
      <c r="AA134" s="256">
        <v>119</v>
      </c>
      <c r="AB134" s="256" t="str">
        <f t="shared" si="5"/>
        <v/>
      </c>
      <c r="AC134" s="256" t="str">
        <f t="shared" si="6"/>
        <v/>
      </c>
      <c r="AK134" s="296" t="str">
        <f t="shared" si="7"/>
        <v/>
      </c>
    </row>
    <row r="135" spans="1:37" ht="13.5" customHeight="1" x14ac:dyDescent="0.2">
      <c r="A135" s="294">
        <v>124</v>
      </c>
      <c r="B135" s="132"/>
      <c r="C135" s="132"/>
      <c r="D135" s="309"/>
      <c r="E135" s="255"/>
      <c r="F135" s="253"/>
      <c r="G135" s="253"/>
      <c r="H135" s="253"/>
      <c r="I135" s="253"/>
      <c r="J135" s="253"/>
      <c r="K135" s="253"/>
      <c r="L135" s="253"/>
      <c r="M135" s="253"/>
      <c r="N135" s="253"/>
      <c r="AA135" s="256">
        <v>120</v>
      </c>
      <c r="AB135" s="256" t="str">
        <f t="shared" si="5"/>
        <v/>
      </c>
      <c r="AC135" s="256" t="str">
        <f t="shared" si="6"/>
        <v/>
      </c>
      <c r="AK135" s="296" t="str">
        <f t="shared" si="7"/>
        <v/>
      </c>
    </row>
    <row r="136" spans="1:37" ht="13.5" customHeight="1" x14ac:dyDescent="0.2">
      <c r="A136" s="294">
        <v>125</v>
      </c>
      <c r="B136" s="132"/>
      <c r="C136" s="132"/>
      <c r="D136" s="309"/>
      <c r="E136" s="255"/>
      <c r="F136" s="253"/>
      <c r="G136" s="253"/>
      <c r="H136" s="253"/>
      <c r="I136" s="253"/>
      <c r="J136" s="253"/>
      <c r="K136" s="253"/>
      <c r="L136" s="253"/>
      <c r="M136" s="253"/>
      <c r="N136" s="253"/>
      <c r="AA136" s="256">
        <v>121</v>
      </c>
      <c r="AB136" s="256" t="str">
        <f t="shared" si="5"/>
        <v/>
      </c>
      <c r="AC136" s="256" t="str">
        <f t="shared" si="6"/>
        <v/>
      </c>
      <c r="AK136" s="296" t="str">
        <f t="shared" si="7"/>
        <v/>
      </c>
    </row>
    <row r="137" spans="1:37" ht="13.5" customHeight="1" x14ac:dyDescent="0.2">
      <c r="A137" s="294">
        <v>126</v>
      </c>
      <c r="B137" s="132"/>
      <c r="C137" s="132"/>
      <c r="D137" s="309"/>
      <c r="E137" s="255"/>
      <c r="F137" s="253"/>
      <c r="G137" s="253"/>
      <c r="H137" s="253"/>
      <c r="I137" s="253"/>
      <c r="J137" s="253"/>
      <c r="K137" s="253"/>
      <c r="L137" s="253"/>
      <c r="M137" s="253"/>
      <c r="N137" s="253"/>
      <c r="AA137" s="256">
        <v>122</v>
      </c>
      <c r="AB137" s="256" t="str">
        <f t="shared" si="5"/>
        <v/>
      </c>
      <c r="AC137" s="256" t="str">
        <f t="shared" si="6"/>
        <v/>
      </c>
      <c r="AK137" s="296" t="str">
        <f t="shared" si="7"/>
        <v/>
      </c>
    </row>
    <row r="138" spans="1:37" ht="13.5" customHeight="1" x14ac:dyDescent="0.2">
      <c r="A138" s="294">
        <v>127</v>
      </c>
      <c r="B138" s="132"/>
      <c r="C138" s="132"/>
      <c r="D138" s="309"/>
      <c r="E138" s="255"/>
      <c r="F138" s="253"/>
      <c r="G138" s="253"/>
      <c r="H138" s="253"/>
      <c r="I138" s="253"/>
      <c r="J138" s="253"/>
      <c r="K138" s="253"/>
      <c r="L138" s="253"/>
      <c r="M138" s="253"/>
      <c r="N138" s="253"/>
      <c r="AA138" s="256">
        <v>123</v>
      </c>
      <c r="AB138" s="256" t="str">
        <f t="shared" si="5"/>
        <v/>
      </c>
      <c r="AC138" s="256" t="str">
        <f t="shared" si="6"/>
        <v/>
      </c>
      <c r="AK138" s="296" t="str">
        <f t="shared" si="7"/>
        <v/>
      </c>
    </row>
    <row r="139" spans="1:37" ht="13.5" customHeight="1" x14ac:dyDescent="0.2">
      <c r="A139" s="294">
        <v>128</v>
      </c>
      <c r="B139" s="132"/>
      <c r="C139" s="132"/>
      <c r="D139" s="309"/>
      <c r="E139" s="255"/>
      <c r="F139" s="253"/>
      <c r="G139" s="253"/>
      <c r="H139" s="253"/>
      <c r="I139" s="253"/>
      <c r="J139" s="253"/>
      <c r="K139" s="253"/>
      <c r="L139" s="253"/>
      <c r="M139" s="253"/>
      <c r="N139" s="253"/>
      <c r="AA139" s="256">
        <v>124</v>
      </c>
      <c r="AB139" s="256" t="str">
        <f t="shared" si="5"/>
        <v/>
      </c>
      <c r="AC139" s="256" t="str">
        <f t="shared" si="6"/>
        <v/>
      </c>
      <c r="AK139" s="296" t="str">
        <f t="shared" si="7"/>
        <v/>
      </c>
    </row>
    <row r="140" spans="1:37" ht="13.5" customHeight="1" x14ac:dyDescent="0.2">
      <c r="A140" s="294">
        <v>129</v>
      </c>
      <c r="B140" s="132"/>
      <c r="C140" s="132"/>
      <c r="D140" s="309"/>
      <c r="E140" s="255"/>
      <c r="F140" s="253"/>
      <c r="G140" s="253"/>
      <c r="H140" s="253"/>
      <c r="I140" s="253"/>
      <c r="J140" s="253"/>
      <c r="K140" s="253"/>
      <c r="L140" s="253"/>
      <c r="M140" s="253"/>
      <c r="N140" s="253"/>
      <c r="AA140" s="256">
        <v>125</v>
      </c>
      <c r="AB140" s="256" t="str">
        <f t="shared" si="5"/>
        <v/>
      </c>
      <c r="AC140" s="256" t="str">
        <f t="shared" si="6"/>
        <v/>
      </c>
      <c r="AK140" s="296" t="str">
        <f t="shared" si="7"/>
        <v/>
      </c>
    </row>
    <row r="141" spans="1:37" ht="13.5" customHeight="1" x14ac:dyDescent="0.2">
      <c r="A141" s="294">
        <v>130</v>
      </c>
      <c r="B141" s="132"/>
      <c r="C141" s="132"/>
      <c r="D141" s="309"/>
      <c r="E141" s="255"/>
      <c r="F141" s="253"/>
      <c r="G141" s="253"/>
      <c r="H141" s="253"/>
      <c r="I141" s="253"/>
      <c r="J141" s="253"/>
      <c r="K141" s="253"/>
      <c r="L141" s="253"/>
      <c r="M141" s="253"/>
      <c r="N141" s="253"/>
      <c r="AA141" s="256">
        <v>126</v>
      </c>
      <c r="AB141" s="256" t="str">
        <f t="shared" si="5"/>
        <v/>
      </c>
      <c r="AC141" s="256" t="str">
        <f t="shared" si="6"/>
        <v/>
      </c>
      <c r="AK141" s="296" t="str">
        <f t="shared" si="7"/>
        <v/>
      </c>
    </row>
    <row r="142" spans="1:37" x14ac:dyDescent="0.2">
      <c r="A142" s="294">
        <v>131</v>
      </c>
      <c r="B142" s="132"/>
      <c r="C142" s="132"/>
      <c r="D142" s="309"/>
      <c r="E142" s="255"/>
      <c r="F142" s="253"/>
      <c r="G142" s="253"/>
      <c r="H142" s="253"/>
      <c r="I142" s="253"/>
      <c r="J142" s="253"/>
      <c r="K142" s="253"/>
      <c r="L142" s="253"/>
      <c r="M142" s="253"/>
      <c r="N142" s="253"/>
      <c r="AA142" s="256">
        <v>127</v>
      </c>
      <c r="AB142" s="256" t="str">
        <f t="shared" si="5"/>
        <v/>
      </c>
      <c r="AC142" s="256" t="str">
        <f t="shared" si="6"/>
        <v/>
      </c>
      <c r="AK142" s="296" t="str">
        <f t="shared" si="7"/>
        <v/>
      </c>
    </row>
    <row r="143" spans="1:37" x14ac:dyDescent="0.2">
      <c r="A143" s="294">
        <v>132</v>
      </c>
      <c r="B143" s="132"/>
      <c r="C143" s="132"/>
      <c r="D143" s="309"/>
      <c r="E143" s="255"/>
      <c r="F143" s="253"/>
      <c r="G143" s="253"/>
      <c r="H143" s="253"/>
      <c r="I143" s="253"/>
      <c r="J143" s="253"/>
      <c r="K143" s="253"/>
      <c r="L143" s="253"/>
      <c r="M143" s="253"/>
      <c r="N143" s="253"/>
      <c r="AA143" s="256">
        <v>128</v>
      </c>
      <c r="AB143" s="256" t="str">
        <f t="shared" si="5"/>
        <v/>
      </c>
      <c r="AC143" s="256" t="str">
        <f t="shared" si="6"/>
        <v/>
      </c>
      <c r="AK143" s="296" t="str">
        <f t="shared" si="7"/>
        <v/>
      </c>
    </row>
    <row r="144" spans="1:37" x14ac:dyDescent="0.2">
      <c r="A144" s="294">
        <v>133</v>
      </c>
      <c r="B144" s="132"/>
      <c r="C144" s="132"/>
      <c r="D144" s="309"/>
      <c r="E144" s="255"/>
      <c r="F144" s="253"/>
      <c r="G144" s="253"/>
      <c r="H144" s="253"/>
      <c r="I144" s="253"/>
      <c r="J144" s="253"/>
      <c r="K144" s="253"/>
      <c r="L144" s="253"/>
      <c r="M144" s="253"/>
      <c r="N144" s="253"/>
      <c r="AA144" s="256">
        <v>129</v>
      </c>
      <c r="AB144" s="256" t="str">
        <f t="shared" ref="AB144:AB207" si="8">IF(AK145="","",B140)</f>
        <v/>
      </c>
      <c r="AC144" s="256" t="str">
        <f t="shared" ref="AC144:AC207" si="9">IF(AK145="","",C140)</f>
        <v/>
      </c>
      <c r="AK144" s="296" t="str">
        <f t="shared" si="7"/>
        <v/>
      </c>
    </row>
    <row r="145" spans="1:37" x14ac:dyDescent="0.2">
      <c r="A145" s="294">
        <v>134</v>
      </c>
      <c r="B145" s="132"/>
      <c r="C145" s="132"/>
      <c r="D145" s="309"/>
      <c r="E145" s="255"/>
      <c r="F145" s="253"/>
      <c r="G145" s="253"/>
      <c r="H145" s="253"/>
      <c r="I145" s="253"/>
      <c r="J145" s="253"/>
      <c r="K145" s="253"/>
      <c r="L145" s="253"/>
      <c r="M145" s="253"/>
      <c r="N145" s="253"/>
      <c r="AA145" s="256">
        <v>130</v>
      </c>
      <c r="AB145" s="256" t="str">
        <f t="shared" si="8"/>
        <v/>
      </c>
      <c r="AC145" s="256" t="str">
        <f t="shared" si="9"/>
        <v/>
      </c>
      <c r="AK145" s="296" t="str">
        <f t="shared" ref="AK145:AK208" si="10">IF(OR(B140=0,C140=0),"",C140-B140)</f>
        <v/>
      </c>
    </row>
    <row r="146" spans="1:37" x14ac:dyDescent="0.2">
      <c r="A146" s="294">
        <v>135</v>
      </c>
      <c r="B146" s="132"/>
      <c r="C146" s="132"/>
      <c r="D146" s="309"/>
      <c r="E146" s="255"/>
      <c r="F146" s="253"/>
      <c r="G146" s="253"/>
      <c r="H146" s="253"/>
      <c r="I146" s="253"/>
      <c r="J146" s="253"/>
      <c r="K146" s="253"/>
      <c r="L146" s="253"/>
      <c r="M146" s="253"/>
      <c r="N146" s="253"/>
      <c r="AA146" s="256">
        <v>131</v>
      </c>
      <c r="AB146" s="256" t="str">
        <f t="shared" si="8"/>
        <v/>
      </c>
      <c r="AC146" s="256" t="str">
        <f t="shared" si="9"/>
        <v/>
      </c>
      <c r="AK146" s="296" t="str">
        <f t="shared" si="10"/>
        <v/>
      </c>
    </row>
    <row r="147" spans="1:37" x14ac:dyDescent="0.2">
      <c r="A147" s="294">
        <v>136</v>
      </c>
      <c r="B147" s="132"/>
      <c r="C147" s="132"/>
      <c r="D147" s="309"/>
      <c r="E147" s="255"/>
      <c r="F147" s="253"/>
      <c r="G147" s="253"/>
      <c r="H147" s="253"/>
      <c r="I147" s="253"/>
      <c r="J147" s="253"/>
      <c r="K147" s="253"/>
      <c r="L147" s="253"/>
      <c r="M147" s="253"/>
      <c r="N147" s="253"/>
      <c r="AA147" s="256">
        <v>132</v>
      </c>
      <c r="AB147" s="256" t="str">
        <f t="shared" si="8"/>
        <v/>
      </c>
      <c r="AC147" s="256" t="str">
        <f t="shared" si="9"/>
        <v/>
      </c>
      <c r="AK147" s="296" t="str">
        <f t="shared" si="10"/>
        <v/>
      </c>
    </row>
    <row r="148" spans="1:37" x14ac:dyDescent="0.2">
      <c r="A148" s="294">
        <v>137</v>
      </c>
      <c r="B148" s="132"/>
      <c r="C148" s="132"/>
      <c r="D148" s="309"/>
      <c r="E148" s="255"/>
      <c r="F148" s="253"/>
      <c r="G148" s="253"/>
      <c r="H148" s="253"/>
      <c r="I148" s="253"/>
      <c r="J148" s="253"/>
      <c r="K148" s="253"/>
      <c r="L148" s="253"/>
      <c r="M148" s="253"/>
      <c r="N148" s="253"/>
      <c r="AA148" s="256">
        <v>133</v>
      </c>
      <c r="AB148" s="256" t="str">
        <f t="shared" si="8"/>
        <v/>
      </c>
      <c r="AC148" s="256" t="str">
        <f t="shared" si="9"/>
        <v/>
      </c>
      <c r="AK148" s="296" t="str">
        <f t="shared" si="10"/>
        <v/>
      </c>
    </row>
    <row r="149" spans="1:37" x14ac:dyDescent="0.2">
      <c r="A149" s="294">
        <v>138</v>
      </c>
      <c r="B149" s="132"/>
      <c r="C149" s="132"/>
      <c r="D149" s="309"/>
      <c r="E149" s="255"/>
      <c r="F149" s="253"/>
      <c r="G149" s="253"/>
      <c r="H149" s="253"/>
      <c r="I149" s="253"/>
      <c r="J149" s="253"/>
      <c r="K149" s="253"/>
      <c r="L149" s="253"/>
      <c r="M149" s="253"/>
      <c r="N149" s="253"/>
      <c r="AA149" s="256">
        <v>134</v>
      </c>
      <c r="AB149" s="256" t="str">
        <f t="shared" si="8"/>
        <v/>
      </c>
      <c r="AC149" s="256" t="str">
        <f t="shared" si="9"/>
        <v/>
      </c>
      <c r="AK149" s="296" t="str">
        <f t="shared" si="10"/>
        <v/>
      </c>
    </row>
    <row r="150" spans="1:37" x14ac:dyDescent="0.2">
      <c r="A150" s="294">
        <v>139</v>
      </c>
      <c r="B150" s="132"/>
      <c r="C150" s="132"/>
      <c r="D150" s="309"/>
      <c r="E150" s="255"/>
      <c r="F150" s="253"/>
      <c r="G150" s="253"/>
      <c r="H150" s="253"/>
      <c r="I150" s="253"/>
      <c r="J150" s="253"/>
      <c r="K150" s="253"/>
      <c r="L150" s="253"/>
      <c r="M150" s="253"/>
      <c r="N150" s="253"/>
      <c r="AA150" s="256">
        <v>135</v>
      </c>
      <c r="AB150" s="256" t="str">
        <f t="shared" si="8"/>
        <v/>
      </c>
      <c r="AC150" s="256" t="str">
        <f t="shared" si="9"/>
        <v/>
      </c>
      <c r="AK150" s="296" t="str">
        <f t="shared" si="10"/>
        <v/>
      </c>
    </row>
    <row r="151" spans="1:37" x14ac:dyDescent="0.2">
      <c r="A151" s="294">
        <v>140</v>
      </c>
      <c r="B151" s="132"/>
      <c r="C151" s="132"/>
      <c r="D151" s="309"/>
      <c r="E151" s="255"/>
      <c r="F151" s="253"/>
      <c r="G151" s="253"/>
      <c r="H151" s="253"/>
      <c r="I151" s="253"/>
      <c r="J151" s="253"/>
      <c r="K151" s="253"/>
      <c r="L151" s="253"/>
      <c r="M151" s="253"/>
      <c r="N151" s="253"/>
      <c r="AA151" s="256">
        <v>136</v>
      </c>
      <c r="AB151" s="256" t="str">
        <f t="shared" si="8"/>
        <v/>
      </c>
      <c r="AC151" s="256" t="str">
        <f t="shared" si="9"/>
        <v/>
      </c>
      <c r="AK151" s="296" t="str">
        <f t="shared" si="10"/>
        <v/>
      </c>
    </row>
    <row r="152" spans="1:37" x14ac:dyDescent="0.2">
      <c r="A152" s="294">
        <v>141</v>
      </c>
      <c r="B152" s="132"/>
      <c r="C152" s="132"/>
      <c r="D152" s="309"/>
      <c r="E152" s="255"/>
      <c r="F152" s="253"/>
      <c r="G152" s="253"/>
      <c r="H152" s="253"/>
      <c r="I152" s="253"/>
      <c r="J152" s="253"/>
      <c r="K152" s="253"/>
      <c r="L152" s="253"/>
      <c r="M152" s="253"/>
      <c r="N152" s="253"/>
      <c r="AA152" s="256">
        <v>137</v>
      </c>
      <c r="AB152" s="256" t="str">
        <f t="shared" si="8"/>
        <v/>
      </c>
      <c r="AC152" s="256" t="str">
        <f t="shared" si="9"/>
        <v/>
      </c>
      <c r="AK152" s="296" t="str">
        <f t="shared" si="10"/>
        <v/>
      </c>
    </row>
    <row r="153" spans="1:37" x14ac:dyDescent="0.2">
      <c r="A153" s="294">
        <v>142</v>
      </c>
      <c r="B153" s="132"/>
      <c r="C153" s="132"/>
      <c r="D153" s="309"/>
      <c r="E153" s="255"/>
      <c r="F153" s="253"/>
      <c r="G153" s="253"/>
      <c r="H153" s="253"/>
      <c r="I153" s="253"/>
      <c r="J153" s="253"/>
      <c r="K153" s="253"/>
      <c r="L153" s="253"/>
      <c r="M153" s="253"/>
      <c r="N153" s="253"/>
      <c r="AA153" s="256">
        <v>138</v>
      </c>
      <c r="AB153" s="256" t="str">
        <f t="shared" si="8"/>
        <v/>
      </c>
      <c r="AC153" s="256" t="str">
        <f t="shared" si="9"/>
        <v/>
      </c>
      <c r="AK153" s="296" t="str">
        <f t="shared" si="10"/>
        <v/>
      </c>
    </row>
    <row r="154" spans="1:37" x14ac:dyDescent="0.2">
      <c r="A154" s="294">
        <v>143</v>
      </c>
      <c r="B154" s="132"/>
      <c r="C154" s="132"/>
      <c r="D154" s="309"/>
      <c r="E154" s="255"/>
      <c r="F154" s="253"/>
      <c r="G154" s="253"/>
      <c r="H154" s="253"/>
      <c r="I154" s="253"/>
      <c r="J154" s="253"/>
      <c r="K154" s="253"/>
      <c r="L154" s="253"/>
      <c r="M154" s="253"/>
      <c r="N154" s="253"/>
      <c r="AA154" s="256">
        <v>139</v>
      </c>
      <c r="AB154" s="256" t="str">
        <f t="shared" si="8"/>
        <v/>
      </c>
      <c r="AC154" s="256" t="str">
        <f t="shared" si="9"/>
        <v/>
      </c>
      <c r="AK154" s="296" t="str">
        <f t="shared" si="10"/>
        <v/>
      </c>
    </row>
    <row r="155" spans="1:37" x14ac:dyDescent="0.2">
      <c r="A155" s="294">
        <v>144</v>
      </c>
      <c r="B155" s="132"/>
      <c r="C155" s="132"/>
      <c r="D155" s="309"/>
      <c r="E155" s="255"/>
      <c r="F155" s="253"/>
      <c r="G155" s="253"/>
      <c r="H155" s="253"/>
      <c r="I155" s="253"/>
      <c r="J155" s="253"/>
      <c r="K155" s="253"/>
      <c r="L155" s="253"/>
      <c r="M155" s="253"/>
      <c r="N155" s="253"/>
      <c r="AA155" s="256">
        <v>140</v>
      </c>
      <c r="AB155" s="256" t="str">
        <f t="shared" si="8"/>
        <v/>
      </c>
      <c r="AC155" s="256" t="str">
        <f t="shared" si="9"/>
        <v/>
      </c>
      <c r="AK155" s="296" t="str">
        <f t="shared" si="10"/>
        <v/>
      </c>
    </row>
    <row r="156" spans="1:37" x14ac:dyDescent="0.2">
      <c r="A156" s="294">
        <v>145</v>
      </c>
      <c r="B156" s="132"/>
      <c r="C156" s="132"/>
      <c r="D156" s="309"/>
      <c r="E156" s="255"/>
      <c r="F156" s="253"/>
      <c r="G156" s="253"/>
      <c r="H156" s="253"/>
      <c r="I156" s="253"/>
      <c r="J156" s="253"/>
      <c r="K156" s="253"/>
      <c r="L156" s="253"/>
      <c r="M156" s="253"/>
      <c r="N156" s="253"/>
      <c r="AA156" s="256">
        <v>141</v>
      </c>
      <c r="AB156" s="256" t="str">
        <f t="shared" si="8"/>
        <v/>
      </c>
      <c r="AC156" s="256" t="str">
        <f t="shared" si="9"/>
        <v/>
      </c>
      <c r="AK156" s="296" t="str">
        <f t="shared" si="10"/>
        <v/>
      </c>
    </row>
    <row r="157" spans="1:37" x14ac:dyDescent="0.2">
      <c r="A157" s="294">
        <v>146</v>
      </c>
      <c r="B157" s="132"/>
      <c r="C157" s="132"/>
      <c r="D157" s="309"/>
      <c r="E157" s="255"/>
      <c r="F157" s="253"/>
      <c r="G157" s="253"/>
      <c r="H157" s="253"/>
      <c r="I157" s="253"/>
      <c r="J157" s="253"/>
      <c r="K157" s="253"/>
      <c r="L157" s="253"/>
      <c r="M157" s="253"/>
      <c r="N157" s="253"/>
      <c r="AA157" s="256">
        <v>142</v>
      </c>
      <c r="AB157" s="256" t="str">
        <f t="shared" si="8"/>
        <v/>
      </c>
      <c r="AC157" s="256" t="str">
        <f t="shared" si="9"/>
        <v/>
      </c>
      <c r="AK157" s="296" t="str">
        <f t="shared" si="10"/>
        <v/>
      </c>
    </row>
    <row r="158" spans="1:37" x14ac:dyDescent="0.2">
      <c r="A158" s="294">
        <v>147</v>
      </c>
      <c r="B158" s="132"/>
      <c r="C158" s="132"/>
      <c r="D158" s="309"/>
      <c r="E158" s="255"/>
      <c r="F158" s="253"/>
      <c r="G158" s="253"/>
      <c r="H158" s="253"/>
      <c r="I158" s="253"/>
      <c r="J158" s="253"/>
      <c r="K158" s="253"/>
      <c r="L158" s="253"/>
      <c r="M158" s="253"/>
      <c r="N158" s="253"/>
      <c r="AA158" s="256">
        <v>143</v>
      </c>
      <c r="AB158" s="256" t="str">
        <f t="shared" si="8"/>
        <v/>
      </c>
      <c r="AC158" s="256" t="str">
        <f t="shared" si="9"/>
        <v/>
      </c>
      <c r="AK158" s="296" t="str">
        <f t="shared" si="10"/>
        <v/>
      </c>
    </row>
    <row r="159" spans="1:37" x14ac:dyDescent="0.2">
      <c r="A159" s="294">
        <v>148</v>
      </c>
      <c r="B159" s="132"/>
      <c r="C159" s="132"/>
      <c r="D159" s="309"/>
      <c r="E159" s="255"/>
      <c r="F159" s="253"/>
      <c r="G159" s="253"/>
      <c r="H159" s="253"/>
      <c r="I159" s="253"/>
      <c r="J159" s="253"/>
      <c r="K159" s="253"/>
      <c r="L159" s="253"/>
      <c r="M159" s="253"/>
      <c r="N159" s="253"/>
      <c r="AA159" s="256">
        <v>144</v>
      </c>
      <c r="AB159" s="256" t="str">
        <f t="shared" si="8"/>
        <v/>
      </c>
      <c r="AC159" s="256" t="str">
        <f t="shared" si="9"/>
        <v/>
      </c>
      <c r="AK159" s="296" t="str">
        <f t="shared" si="10"/>
        <v/>
      </c>
    </row>
    <row r="160" spans="1:37" x14ac:dyDescent="0.2">
      <c r="A160" s="294">
        <v>149</v>
      </c>
      <c r="B160" s="132"/>
      <c r="C160" s="132"/>
      <c r="D160" s="309"/>
      <c r="E160" s="255"/>
      <c r="F160" s="253"/>
      <c r="G160" s="253"/>
      <c r="H160" s="253"/>
      <c r="I160" s="253"/>
      <c r="J160" s="253"/>
      <c r="K160" s="253"/>
      <c r="L160" s="253"/>
      <c r="M160" s="253"/>
      <c r="N160" s="253"/>
      <c r="AA160" s="256">
        <v>145</v>
      </c>
      <c r="AB160" s="256" t="str">
        <f t="shared" si="8"/>
        <v/>
      </c>
      <c r="AC160" s="256" t="str">
        <f t="shared" si="9"/>
        <v/>
      </c>
      <c r="AK160" s="296" t="str">
        <f t="shared" si="10"/>
        <v/>
      </c>
    </row>
    <row r="161" spans="1:37" x14ac:dyDescent="0.2">
      <c r="A161" s="294">
        <v>150</v>
      </c>
      <c r="B161" s="132"/>
      <c r="C161" s="132"/>
      <c r="D161" s="309"/>
      <c r="E161" s="255"/>
      <c r="F161" s="253"/>
      <c r="G161" s="253"/>
      <c r="H161" s="253"/>
      <c r="I161" s="253"/>
      <c r="J161" s="253"/>
      <c r="K161" s="253"/>
      <c r="L161" s="253"/>
      <c r="M161" s="253"/>
      <c r="N161" s="253"/>
      <c r="AA161" s="256">
        <v>146</v>
      </c>
      <c r="AB161" s="256" t="str">
        <f t="shared" si="8"/>
        <v/>
      </c>
      <c r="AC161" s="256" t="str">
        <f t="shared" si="9"/>
        <v/>
      </c>
      <c r="AK161" s="296" t="str">
        <f t="shared" si="10"/>
        <v/>
      </c>
    </row>
    <row r="162" spans="1:37" x14ac:dyDescent="0.2">
      <c r="A162" s="294">
        <v>151</v>
      </c>
      <c r="B162" s="132"/>
      <c r="C162" s="132"/>
      <c r="D162" s="309"/>
      <c r="E162" s="255"/>
      <c r="F162" s="253"/>
      <c r="G162" s="253"/>
      <c r="H162" s="253"/>
      <c r="I162" s="253"/>
      <c r="J162" s="253"/>
      <c r="K162" s="253"/>
      <c r="L162" s="253"/>
      <c r="M162" s="253"/>
      <c r="N162" s="253"/>
      <c r="AA162" s="256">
        <v>147</v>
      </c>
      <c r="AB162" s="256" t="str">
        <f t="shared" si="8"/>
        <v/>
      </c>
      <c r="AC162" s="256" t="str">
        <f t="shared" si="9"/>
        <v/>
      </c>
      <c r="AK162" s="296" t="str">
        <f t="shared" si="10"/>
        <v/>
      </c>
    </row>
    <row r="163" spans="1:37" x14ac:dyDescent="0.2">
      <c r="A163" s="294">
        <v>152</v>
      </c>
      <c r="B163" s="132"/>
      <c r="C163" s="132"/>
      <c r="D163" s="309"/>
      <c r="E163" s="255"/>
      <c r="F163" s="253"/>
      <c r="G163" s="253"/>
      <c r="H163" s="253"/>
      <c r="I163" s="253"/>
      <c r="J163" s="253"/>
      <c r="K163" s="253"/>
      <c r="L163" s="253"/>
      <c r="M163" s="253"/>
      <c r="N163" s="253"/>
      <c r="AA163" s="256">
        <v>148</v>
      </c>
      <c r="AB163" s="256" t="str">
        <f t="shared" si="8"/>
        <v/>
      </c>
      <c r="AC163" s="256" t="str">
        <f t="shared" si="9"/>
        <v/>
      </c>
      <c r="AK163" s="296" t="str">
        <f t="shared" si="10"/>
        <v/>
      </c>
    </row>
    <row r="164" spans="1:37" x14ac:dyDescent="0.2">
      <c r="A164" s="294">
        <v>153</v>
      </c>
      <c r="B164" s="132"/>
      <c r="C164" s="132"/>
      <c r="D164" s="309"/>
      <c r="E164" s="255"/>
      <c r="F164" s="253"/>
      <c r="G164" s="253"/>
      <c r="H164" s="253"/>
      <c r="I164" s="253"/>
      <c r="J164" s="253"/>
      <c r="K164" s="253"/>
      <c r="L164" s="253"/>
      <c r="M164" s="253"/>
      <c r="N164" s="253"/>
      <c r="AA164" s="256">
        <v>149</v>
      </c>
      <c r="AB164" s="256" t="str">
        <f t="shared" si="8"/>
        <v/>
      </c>
      <c r="AC164" s="256" t="str">
        <f t="shared" si="9"/>
        <v/>
      </c>
      <c r="AK164" s="296" t="str">
        <f t="shared" si="10"/>
        <v/>
      </c>
    </row>
    <row r="165" spans="1:37" x14ac:dyDescent="0.2">
      <c r="A165" s="294">
        <v>154</v>
      </c>
      <c r="B165" s="132"/>
      <c r="C165" s="132"/>
      <c r="D165" s="309"/>
      <c r="E165" s="255"/>
      <c r="F165" s="253"/>
      <c r="G165" s="253"/>
      <c r="H165" s="253"/>
      <c r="I165" s="253"/>
      <c r="J165" s="253"/>
      <c r="K165" s="253"/>
      <c r="L165" s="253"/>
      <c r="M165" s="253"/>
      <c r="N165" s="253"/>
      <c r="AA165" s="256">
        <v>150</v>
      </c>
      <c r="AB165" s="256" t="str">
        <f t="shared" si="8"/>
        <v/>
      </c>
      <c r="AC165" s="256" t="str">
        <f t="shared" si="9"/>
        <v/>
      </c>
      <c r="AK165" s="296" t="str">
        <f t="shared" si="10"/>
        <v/>
      </c>
    </row>
    <row r="166" spans="1:37" x14ac:dyDescent="0.2">
      <c r="A166" s="294">
        <v>155</v>
      </c>
      <c r="B166" s="132"/>
      <c r="C166" s="132"/>
      <c r="D166" s="309"/>
      <c r="E166" s="255"/>
      <c r="F166" s="253"/>
      <c r="G166" s="253"/>
      <c r="H166" s="253"/>
      <c r="I166" s="253"/>
      <c r="J166" s="253"/>
      <c r="K166" s="253"/>
      <c r="L166" s="253"/>
      <c r="M166" s="253"/>
      <c r="N166" s="253"/>
      <c r="AA166" s="256">
        <v>151</v>
      </c>
      <c r="AB166" s="256" t="str">
        <f t="shared" si="8"/>
        <v/>
      </c>
      <c r="AC166" s="256" t="str">
        <f t="shared" si="9"/>
        <v/>
      </c>
      <c r="AK166" s="296" t="str">
        <f t="shared" si="10"/>
        <v/>
      </c>
    </row>
    <row r="167" spans="1:37" x14ac:dyDescent="0.2">
      <c r="A167" s="294">
        <v>156</v>
      </c>
      <c r="B167" s="132"/>
      <c r="C167" s="132"/>
      <c r="D167" s="309"/>
      <c r="E167" s="255"/>
      <c r="F167" s="253"/>
      <c r="G167" s="253"/>
      <c r="H167" s="253"/>
      <c r="I167" s="253"/>
      <c r="J167" s="253"/>
      <c r="K167" s="253"/>
      <c r="L167" s="253"/>
      <c r="M167" s="253"/>
      <c r="N167" s="253"/>
      <c r="AA167" s="256">
        <v>152</v>
      </c>
      <c r="AB167" s="256" t="str">
        <f t="shared" si="8"/>
        <v/>
      </c>
      <c r="AC167" s="256" t="str">
        <f t="shared" si="9"/>
        <v/>
      </c>
      <c r="AK167" s="296" t="str">
        <f t="shared" si="10"/>
        <v/>
      </c>
    </row>
    <row r="168" spans="1:37" x14ac:dyDescent="0.2">
      <c r="A168" s="294">
        <v>157</v>
      </c>
      <c r="B168" s="132"/>
      <c r="C168" s="132"/>
      <c r="D168" s="309"/>
      <c r="E168" s="255"/>
      <c r="F168" s="253"/>
      <c r="G168" s="253"/>
      <c r="H168" s="253"/>
      <c r="I168" s="253"/>
      <c r="J168" s="253"/>
      <c r="K168" s="253"/>
      <c r="L168" s="253"/>
      <c r="M168" s="253"/>
      <c r="N168" s="253"/>
      <c r="AA168" s="256">
        <v>153</v>
      </c>
      <c r="AB168" s="256" t="str">
        <f t="shared" si="8"/>
        <v/>
      </c>
      <c r="AC168" s="256" t="str">
        <f t="shared" si="9"/>
        <v/>
      </c>
      <c r="AK168" s="296" t="str">
        <f t="shared" si="10"/>
        <v/>
      </c>
    </row>
    <row r="169" spans="1:37" x14ac:dyDescent="0.2">
      <c r="A169" s="294">
        <v>158</v>
      </c>
      <c r="B169" s="132"/>
      <c r="C169" s="132"/>
      <c r="D169" s="309"/>
      <c r="E169" s="255"/>
      <c r="F169" s="253"/>
      <c r="G169" s="253"/>
      <c r="H169" s="253"/>
      <c r="I169" s="253"/>
      <c r="J169" s="253"/>
      <c r="K169" s="253"/>
      <c r="L169" s="253"/>
      <c r="M169" s="253"/>
      <c r="N169" s="253"/>
      <c r="AA169" s="256">
        <v>154</v>
      </c>
      <c r="AB169" s="256" t="str">
        <f t="shared" si="8"/>
        <v/>
      </c>
      <c r="AC169" s="256" t="str">
        <f t="shared" si="9"/>
        <v/>
      </c>
      <c r="AK169" s="296" t="str">
        <f t="shared" si="10"/>
        <v/>
      </c>
    </row>
    <row r="170" spans="1:37" x14ac:dyDescent="0.2">
      <c r="A170" s="294">
        <v>159</v>
      </c>
      <c r="B170" s="132"/>
      <c r="C170" s="132"/>
      <c r="D170" s="309"/>
      <c r="E170" s="255"/>
      <c r="F170" s="253"/>
      <c r="G170" s="253"/>
      <c r="H170" s="253"/>
      <c r="I170" s="253"/>
      <c r="J170" s="253"/>
      <c r="K170" s="253"/>
      <c r="L170" s="253"/>
      <c r="M170" s="253"/>
      <c r="N170" s="253"/>
      <c r="AA170" s="256">
        <v>155</v>
      </c>
      <c r="AB170" s="256" t="str">
        <f t="shared" si="8"/>
        <v/>
      </c>
      <c r="AC170" s="256" t="str">
        <f t="shared" si="9"/>
        <v/>
      </c>
      <c r="AK170" s="296" t="str">
        <f t="shared" si="10"/>
        <v/>
      </c>
    </row>
    <row r="171" spans="1:37" x14ac:dyDescent="0.2">
      <c r="A171" s="294">
        <v>160</v>
      </c>
      <c r="B171" s="132"/>
      <c r="C171" s="132"/>
      <c r="D171" s="309"/>
      <c r="E171" s="255"/>
      <c r="F171" s="253"/>
      <c r="G171" s="253"/>
      <c r="H171" s="253"/>
      <c r="I171" s="253"/>
      <c r="J171" s="253"/>
      <c r="K171" s="253"/>
      <c r="L171" s="253"/>
      <c r="M171" s="253"/>
      <c r="N171" s="253"/>
      <c r="AA171" s="256">
        <v>156</v>
      </c>
      <c r="AB171" s="256" t="str">
        <f t="shared" si="8"/>
        <v/>
      </c>
      <c r="AC171" s="256" t="str">
        <f t="shared" si="9"/>
        <v/>
      </c>
      <c r="AK171" s="296" t="str">
        <f t="shared" si="10"/>
        <v/>
      </c>
    </row>
    <row r="172" spans="1:37" x14ac:dyDescent="0.2">
      <c r="A172" s="294">
        <v>161</v>
      </c>
      <c r="B172" s="132"/>
      <c r="C172" s="132"/>
      <c r="D172" s="309"/>
      <c r="E172" s="255"/>
      <c r="F172" s="253"/>
      <c r="G172" s="253"/>
      <c r="H172" s="253"/>
      <c r="I172" s="253"/>
      <c r="J172" s="253"/>
      <c r="K172" s="253"/>
      <c r="L172" s="253"/>
      <c r="M172" s="253"/>
      <c r="N172" s="253"/>
      <c r="AA172" s="256">
        <v>157</v>
      </c>
      <c r="AB172" s="256" t="str">
        <f t="shared" si="8"/>
        <v/>
      </c>
      <c r="AC172" s="256" t="str">
        <f t="shared" si="9"/>
        <v/>
      </c>
      <c r="AK172" s="296" t="str">
        <f t="shared" si="10"/>
        <v/>
      </c>
    </row>
    <row r="173" spans="1:37" x14ac:dyDescent="0.2">
      <c r="A173" s="294">
        <v>162</v>
      </c>
      <c r="B173" s="132"/>
      <c r="C173" s="132"/>
      <c r="D173" s="309"/>
      <c r="E173" s="255"/>
      <c r="F173" s="253"/>
      <c r="G173" s="253"/>
      <c r="H173" s="253"/>
      <c r="I173" s="253"/>
      <c r="J173" s="253"/>
      <c r="K173" s="253"/>
      <c r="L173" s="253"/>
      <c r="M173" s="253"/>
      <c r="N173" s="253"/>
      <c r="AA173" s="256">
        <v>158</v>
      </c>
      <c r="AB173" s="256" t="str">
        <f t="shared" si="8"/>
        <v/>
      </c>
      <c r="AC173" s="256" t="str">
        <f t="shared" si="9"/>
        <v/>
      </c>
      <c r="AK173" s="296" t="str">
        <f t="shared" si="10"/>
        <v/>
      </c>
    </row>
    <row r="174" spans="1:37" x14ac:dyDescent="0.2">
      <c r="A174" s="294">
        <v>163</v>
      </c>
      <c r="B174" s="132"/>
      <c r="C174" s="132"/>
      <c r="D174" s="309"/>
      <c r="E174" s="255"/>
      <c r="F174" s="253"/>
      <c r="G174" s="253"/>
      <c r="H174" s="253"/>
      <c r="I174" s="253"/>
      <c r="J174" s="253"/>
      <c r="K174" s="253"/>
      <c r="L174" s="253"/>
      <c r="M174" s="253"/>
      <c r="N174" s="253"/>
      <c r="AA174" s="256">
        <v>159</v>
      </c>
      <c r="AB174" s="256" t="str">
        <f t="shared" si="8"/>
        <v/>
      </c>
      <c r="AC174" s="256" t="str">
        <f t="shared" si="9"/>
        <v/>
      </c>
      <c r="AK174" s="296" t="str">
        <f t="shared" si="10"/>
        <v/>
      </c>
    </row>
    <row r="175" spans="1:37" x14ac:dyDescent="0.2">
      <c r="A175" s="294">
        <v>164</v>
      </c>
      <c r="B175" s="132"/>
      <c r="C175" s="132"/>
      <c r="D175" s="309"/>
      <c r="E175" s="255"/>
      <c r="F175" s="253"/>
      <c r="G175" s="253"/>
      <c r="H175" s="253"/>
      <c r="I175" s="253"/>
      <c r="J175" s="253"/>
      <c r="K175" s="253"/>
      <c r="L175" s="253"/>
      <c r="M175" s="253"/>
      <c r="N175" s="253"/>
      <c r="AA175" s="256">
        <v>160</v>
      </c>
      <c r="AB175" s="256" t="str">
        <f t="shared" si="8"/>
        <v/>
      </c>
      <c r="AC175" s="256" t="str">
        <f t="shared" si="9"/>
        <v/>
      </c>
      <c r="AK175" s="296" t="str">
        <f t="shared" si="10"/>
        <v/>
      </c>
    </row>
    <row r="176" spans="1:37" x14ac:dyDescent="0.2">
      <c r="A176" s="294">
        <v>165</v>
      </c>
      <c r="B176" s="132"/>
      <c r="C176" s="132"/>
      <c r="D176" s="309"/>
      <c r="E176" s="255"/>
      <c r="F176" s="253"/>
      <c r="G176" s="253"/>
      <c r="H176" s="253"/>
      <c r="I176" s="253"/>
      <c r="J176" s="253"/>
      <c r="K176" s="253"/>
      <c r="L176" s="253"/>
      <c r="M176" s="253"/>
      <c r="N176" s="253"/>
      <c r="AA176" s="256">
        <v>161</v>
      </c>
      <c r="AB176" s="256" t="str">
        <f t="shared" si="8"/>
        <v/>
      </c>
      <c r="AC176" s="256" t="str">
        <f t="shared" si="9"/>
        <v/>
      </c>
      <c r="AK176" s="296" t="str">
        <f t="shared" si="10"/>
        <v/>
      </c>
    </row>
    <row r="177" spans="1:37" x14ac:dyDescent="0.2">
      <c r="A177" s="294">
        <v>166</v>
      </c>
      <c r="B177" s="132"/>
      <c r="C177" s="132"/>
      <c r="D177" s="309"/>
      <c r="E177" s="255"/>
      <c r="F177" s="253"/>
      <c r="G177" s="253"/>
      <c r="H177" s="253"/>
      <c r="I177" s="253"/>
      <c r="J177" s="253"/>
      <c r="K177" s="253"/>
      <c r="L177" s="253"/>
      <c r="M177" s="253"/>
      <c r="N177" s="253"/>
      <c r="AA177" s="256">
        <v>162</v>
      </c>
      <c r="AB177" s="256" t="str">
        <f t="shared" si="8"/>
        <v/>
      </c>
      <c r="AC177" s="256" t="str">
        <f t="shared" si="9"/>
        <v/>
      </c>
      <c r="AK177" s="296" t="str">
        <f t="shared" si="10"/>
        <v/>
      </c>
    </row>
    <row r="178" spans="1:37" x14ac:dyDescent="0.2">
      <c r="A178" s="294">
        <v>167</v>
      </c>
      <c r="B178" s="132"/>
      <c r="C178" s="132"/>
      <c r="D178" s="309"/>
      <c r="E178" s="255"/>
      <c r="F178" s="253"/>
      <c r="G178" s="253"/>
      <c r="H178" s="253"/>
      <c r="I178" s="253"/>
      <c r="J178" s="253"/>
      <c r="K178" s="253"/>
      <c r="L178" s="253"/>
      <c r="M178" s="253"/>
      <c r="N178" s="253"/>
      <c r="AA178" s="256">
        <v>163</v>
      </c>
      <c r="AB178" s="256" t="str">
        <f t="shared" si="8"/>
        <v/>
      </c>
      <c r="AC178" s="256" t="str">
        <f t="shared" si="9"/>
        <v/>
      </c>
      <c r="AK178" s="296" t="str">
        <f t="shared" si="10"/>
        <v/>
      </c>
    </row>
    <row r="179" spans="1:37" x14ac:dyDescent="0.2">
      <c r="A179" s="294">
        <v>168</v>
      </c>
      <c r="B179" s="132"/>
      <c r="C179" s="132"/>
      <c r="D179" s="309"/>
      <c r="E179" s="255"/>
      <c r="F179" s="253"/>
      <c r="G179" s="253"/>
      <c r="H179" s="253"/>
      <c r="I179" s="253"/>
      <c r="J179" s="253"/>
      <c r="K179" s="253"/>
      <c r="L179" s="253"/>
      <c r="M179" s="253"/>
      <c r="N179" s="253"/>
      <c r="AA179" s="256">
        <v>164</v>
      </c>
      <c r="AB179" s="256" t="str">
        <f t="shared" si="8"/>
        <v/>
      </c>
      <c r="AC179" s="256" t="str">
        <f t="shared" si="9"/>
        <v/>
      </c>
      <c r="AK179" s="296" t="str">
        <f t="shared" si="10"/>
        <v/>
      </c>
    </row>
    <row r="180" spans="1:37" x14ac:dyDescent="0.2">
      <c r="A180" s="294">
        <v>169</v>
      </c>
      <c r="B180" s="132"/>
      <c r="C180" s="132"/>
      <c r="D180" s="309"/>
      <c r="E180" s="255"/>
      <c r="F180" s="253"/>
      <c r="G180" s="253"/>
      <c r="H180" s="253"/>
      <c r="I180" s="253"/>
      <c r="J180" s="253"/>
      <c r="K180" s="253"/>
      <c r="L180" s="253"/>
      <c r="M180" s="253"/>
      <c r="N180" s="253"/>
      <c r="AA180" s="256">
        <v>165</v>
      </c>
      <c r="AB180" s="256" t="str">
        <f t="shared" si="8"/>
        <v/>
      </c>
      <c r="AC180" s="256" t="str">
        <f t="shared" si="9"/>
        <v/>
      </c>
      <c r="AK180" s="296" t="str">
        <f t="shared" si="10"/>
        <v/>
      </c>
    </row>
    <row r="181" spans="1:37" x14ac:dyDescent="0.2">
      <c r="A181" s="294">
        <v>170</v>
      </c>
      <c r="B181" s="132"/>
      <c r="C181" s="132"/>
      <c r="D181" s="309"/>
      <c r="E181" s="255"/>
      <c r="F181" s="253"/>
      <c r="G181" s="253"/>
      <c r="H181" s="253"/>
      <c r="I181" s="253"/>
      <c r="J181" s="253"/>
      <c r="K181" s="253"/>
      <c r="L181" s="253"/>
      <c r="M181" s="253"/>
      <c r="N181" s="253"/>
      <c r="AA181" s="256">
        <v>166</v>
      </c>
      <c r="AB181" s="256" t="str">
        <f t="shared" si="8"/>
        <v/>
      </c>
      <c r="AC181" s="256" t="str">
        <f t="shared" si="9"/>
        <v/>
      </c>
      <c r="AK181" s="296" t="str">
        <f t="shared" si="10"/>
        <v/>
      </c>
    </row>
    <row r="182" spans="1:37" x14ac:dyDescent="0.2">
      <c r="A182" s="294">
        <v>171</v>
      </c>
      <c r="B182" s="132"/>
      <c r="C182" s="132"/>
      <c r="D182" s="309"/>
      <c r="E182" s="255"/>
      <c r="F182" s="253"/>
      <c r="G182" s="253"/>
      <c r="H182" s="253"/>
      <c r="I182" s="253"/>
      <c r="J182" s="253"/>
      <c r="K182" s="253"/>
      <c r="L182" s="253"/>
      <c r="M182" s="253"/>
      <c r="N182" s="253"/>
      <c r="AA182" s="256">
        <v>167</v>
      </c>
      <c r="AB182" s="256" t="str">
        <f t="shared" si="8"/>
        <v/>
      </c>
      <c r="AC182" s="256" t="str">
        <f t="shared" si="9"/>
        <v/>
      </c>
      <c r="AK182" s="296" t="str">
        <f t="shared" si="10"/>
        <v/>
      </c>
    </row>
    <row r="183" spans="1:37" x14ac:dyDescent="0.2">
      <c r="A183" s="294">
        <v>172</v>
      </c>
      <c r="B183" s="132"/>
      <c r="C183" s="132"/>
      <c r="D183" s="309"/>
      <c r="E183" s="255"/>
      <c r="F183" s="253"/>
      <c r="G183" s="253"/>
      <c r="H183" s="253"/>
      <c r="I183" s="253"/>
      <c r="J183" s="253"/>
      <c r="K183" s="253"/>
      <c r="L183" s="253"/>
      <c r="M183" s="253"/>
      <c r="N183" s="253"/>
      <c r="AA183" s="256">
        <v>168</v>
      </c>
      <c r="AB183" s="256" t="str">
        <f t="shared" si="8"/>
        <v/>
      </c>
      <c r="AC183" s="256" t="str">
        <f t="shared" si="9"/>
        <v/>
      </c>
      <c r="AK183" s="296" t="str">
        <f t="shared" si="10"/>
        <v/>
      </c>
    </row>
    <row r="184" spans="1:37" x14ac:dyDescent="0.2">
      <c r="A184" s="294">
        <v>173</v>
      </c>
      <c r="B184" s="132"/>
      <c r="C184" s="132"/>
      <c r="D184" s="309"/>
      <c r="E184" s="255"/>
      <c r="F184" s="253"/>
      <c r="G184" s="253"/>
      <c r="H184" s="253"/>
      <c r="I184" s="253"/>
      <c r="J184" s="253"/>
      <c r="K184" s="253"/>
      <c r="L184" s="253"/>
      <c r="M184" s="253"/>
      <c r="N184" s="253"/>
      <c r="AA184" s="256">
        <v>169</v>
      </c>
      <c r="AB184" s="256" t="str">
        <f t="shared" si="8"/>
        <v/>
      </c>
      <c r="AC184" s="256" t="str">
        <f t="shared" si="9"/>
        <v/>
      </c>
      <c r="AK184" s="296" t="str">
        <f t="shared" si="10"/>
        <v/>
      </c>
    </row>
    <row r="185" spans="1:37" x14ac:dyDescent="0.2">
      <c r="A185" s="294">
        <v>174</v>
      </c>
      <c r="B185" s="132"/>
      <c r="C185" s="132"/>
      <c r="D185" s="309"/>
      <c r="E185" s="255"/>
      <c r="F185" s="253"/>
      <c r="G185" s="253"/>
      <c r="H185" s="253"/>
      <c r="I185" s="253"/>
      <c r="J185" s="253"/>
      <c r="K185" s="253"/>
      <c r="L185" s="253"/>
      <c r="M185" s="253"/>
      <c r="N185" s="253"/>
      <c r="AA185" s="256">
        <v>170</v>
      </c>
      <c r="AB185" s="256" t="str">
        <f t="shared" si="8"/>
        <v/>
      </c>
      <c r="AC185" s="256" t="str">
        <f t="shared" si="9"/>
        <v/>
      </c>
      <c r="AK185" s="296" t="str">
        <f t="shared" si="10"/>
        <v/>
      </c>
    </row>
    <row r="186" spans="1:37" x14ac:dyDescent="0.2">
      <c r="A186" s="294">
        <v>175</v>
      </c>
      <c r="B186" s="132"/>
      <c r="C186" s="132"/>
      <c r="D186" s="309"/>
      <c r="E186" s="255"/>
      <c r="F186" s="253"/>
      <c r="G186" s="253"/>
      <c r="H186" s="253"/>
      <c r="I186" s="253"/>
      <c r="J186" s="253"/>
      <c r="K186" s="253"/>
      <c r="L186" s="253"/>
      <c r="M186" s="253"/>
      <c r="N186" s="253"/>
      <c r="AA186" s="256">
        <v>171</v>
      </c>
      <c r="AB186" s="256" t="str">
        <f t="shared" si="8"/>
        <v/>
      </c>
      <c r="AC186" s="256" t="str">
        <f t="shared" si="9"/>
        <v/>
      </c>
      <c r="AK186" s="296" t="str">
        <f t="shared" si="10"/>
        <v/>
      </c>
    </row>
    <row r="187" spans="1:37" x14ac:dyDescent="0.2">
      <c r="A187" s="294">
        <v>176</v>
      </c>
      <c r="B187" s="132"/>
      <c r="C187" s="132"/>
      <c r="D187" s="309"/>
      <c r="E187" s="255"/>
      <c r="F187" s="253"/>
      <c r="G187" s="253"/>
      <c r="H187" s="253"/>
      <c r="I187" s="253"/>
      <c r="J187" s="253"/>
      <c r="K187" s="253"/>
      <c r="L187" s="253"/>
      <c r="M187" s="253"/>
      <c r="N187" s="253"/>
      <c r="AA187" s="256">
        <v>172</v>
      </c>
      <c r="AB187" s="256" t="str">
        <f t="shared" si="8"/>
        <v/>
      </c>
      <c r="AC187" s="256" t="str">
        <f t="shared" si="9"/>
        <v/>
      </c>
      <c r="AK187" s="296" t="str">
        <f t="shared" si="10"/>
        <v/>
      </c>
    </row>
    <row r="188" spans="1:37" x14ac:dyDescent="0.2">
      <c r="A188" s="294">
        <v>177</v>
      </c>
      <c r="B188" s="132"/>
      <c r="C188" s="132"/>
      <c r="D188" s="309"/>
      <c r="E188" s="255"/>
      <c r="F188" s="253"/>
      <c r="G188" s="253"/>
      <c r="H188" s="253"/>
      <c r="I188" s="253"/>
      <c r="J188" s="253"/>
      <c r="K188" s="253"/>
      <c r="L188" s="253"/>
      <c r="M188" s="253"/>
      <c r="N188" s="253"/>
      <c r="AA188" s="256">
        <v>173</v>
      </c>
      <c r="AB188" s="256" t="str">
        <f t="shared" si="8"/>
        <v/>
      </c>
      <c r="AC188" s="256" t="str">
        <f t="shared" si="9"/>
        <v/>
      </c>
      <c r="AK188" s="296" t="str">
        <f t="shared" si="10"/>
        <v/>
      </c>
    </row>
    <row r="189" spans="1:37" x14ac:dyDescent="0.2">
      <c r="A189" s="294">
        <v>178</v>
      </c>
      <c r="B189" s="132"/>
      <c r="C189" s="132"/>
      <c r="D189" s="309"/>
      <c r="E189" s="255"/>
      <c r="F189" s="253"/>
      <c r="G189" s="253"/>
      <c r="H189" s="253"/>
      <c r="I189" s="253"/>
      <c r="J189" s="253"/>
      <c r="K189" s="253"/>
      <c r="L189" s="253"/>
      <c r="M189" s="253"/>
      <c r="N189" s="253"/>
      <c r="AA189" s="256">
        <v>174</v>
      </c>
      <c r="AB189" s="256" t="str">
        <f t="shared" si="8"/>
        <v/>
      </c>
      <c r="AC189" s="256" t="str">
        <f t="shared" si="9"/>
        <v/>
      </c>
      <c r="AK189" s="296" t="str">
        <f t="shared" si="10"/>
        <v/>
      </c>
    </row>
    <row r="190" spans="1:37" x14ac:dyDescent="0.2">
      <c r="A190" s="294">
        <v>179</v>
      </c>
      <c r="B190" s="132"/>
      <c r="C190" s="132"/>
      <c r="D190" s="309"/>
      <c r="E190" s="255"/>
      <c r="F190" s="253"/>
      <c r="G190" s="253"/>
      <c r="H190" s="253"/>
      <c r="I190" s="253"/>
      <c r="J190" s="253"/>
      <c r="K190" s="253"/>
      <c r="L190" s="253"/>
      <c r="M190" s="253"/>
      <c r="N190" s="253"/>
      <c r="AA190" s="256">
        <v>175</v>
      </c>
      <c r="AB190" s="256" t="str">
        <f t="shared" si="8"/>
        <v/>
      </c>
      <c r="AC190" s="256" t="str">
        <f t="shared" si="9"/>
        <v/>
      </c>
      <c r="AK190" s="296" t="str">
        <f t="shared" si="10"/>
        <v/>
      </c>
    </row>
    <row r="191" spans="1:37" x14ac:dyDescent="0.2">
      <c r="A191" s="294">
        <v>180</v>
      </c>
      <c r="B191" s="132"/>
      <c r="C191" s="132"/>
      <c r="D191" s="309"/>
      <c r="E191" s="255"/>
      <c r="F191" s="253"/>
      <c r="G191" s="253"/>
      <c r="H191" s="253"/>
      <c r="I191" s="253"/>
      <c r="J191" s="253"/>
      <c r="K191" s="253"/>
      <c r="L191" s="253"/>
      <c r="M191" s="253"/>
      <c r="N191" s="253"/>
      <c r="AA191" s="256">
        <v>176</v>
      </c>
      <c r="AB191" s="256" t="str">
        <f t="shared" si="8"/>
        <v/>
      </c>
      <c r="AC191" s="256" t="str">
        <f t="shared" si="9"/>
        <v/>
      </c>
      <c r="AK191" s="296" t="str">
        <f t="shared" si="10"/>
        <v/>
      </c>
    </row>
    <row r="192" spans="1:37" x14ac:dyDescent="0.2">
      <c r="A192" s="294">
        <v>181</v>
      </c>
      <c r="B192" s="132"/>
      <c r="C192" s="132"/>
      <c r="D192" s="309"/>
      <c r="E192" s="255"/>
      <c r="F192" s="253"/>
      <c r="G192" s="253"/>
      <c r="H192" s="253"/>
      <c r="I192" s="253"/>
      <c r="J192" s="253"/>
      <c r="K192" s="253"/>
      <c r="L192" s="253"/>
      <c r="M192" s="253"/>
      <c r="N192" s="253"/>
      <c r="AA192" s="256">
        <v>177</v>
      </c>
      <c r="AB192" s="256" t="str">
        <f t="shared" si="8"/>
        <v/>
      </c>
      <c r="AC192" s="256" t="str">
        <f t="shared" si="9"/>
        <v/>
      </c>
      <c r="AK192" s="296" t="str">
        <f t="shared" si="10"/>
        <v/>
      </c>
    </row>
    <row r="193" spans="1:37" x14ac:dyDescent="0.2">
      <c r="A193" s="294">
        <v>182</v>
      </c>
      <c r="B193" s="132"/>
      <c r="C193" s="132"/>
      <c r="D193" s="309"/>
      <c r="E193" s="255"/>
      <c r="F193" s="253"/>
      <c r="G193" s="253"/>
      <c r="H193" s="253"/>
      <c r="I193" s="253"/>
      <c r="J193" s="253"/>
      <c r="K193" s="253"/>
      <c r="L193" s="253"/>
      <c r="M193" s="253"/>
      <c r="N193" s="253"/>
      <c r="AA193" s="256">
        <v>178</v>
      </c>
      <c r="AB193" s="256" t="str">
        <f t="shared" si="8"/>
        <v/>
      </c>
      <c r="AC193" s="256" t="str">
        <f t="shared" si="9"/>
        <v/>
      </c>
      <c r="AK193" s="296" t="str">
        <f t="shared" si="10"/>
        <v/>
      </c>
    </row>
    <row r="194" spans="1:37" x14ac:dyDescent="0.2">
      <c r="A194" s="294">
        <v>183</v>
      </c>
      <c r="B194" s="132"/>
      <c r="C194" s="132"/>
      <c r="D194" s="309"/>
      <c r="E194" s="255"/>
      <c r="F194" s="253"/>
      <c r="G194" s="253"/>
      <c r="H194" s="253"/>
      <c r="I194" s="253"/>
      <c r="J194" s="253"/>
      <c r="K194" s="253"/>
      <c r="L194" s="253"/>
      <c r="M194" s="253"/>
      <c r="N194" s="253"/>
      <c r="AA194" s="256">
        <v>179</v>
      </c>
      <c r="AB194" s="256" t="str">
        <f t="shared" si="8"/>
        <v/>
      </c>
      <c r="AC194" s="256" t="str">
        <f t="shared" si="9"/>
        <v/>
      </c>
      <c r="AK194" s="296" t="str">
        <f t="shared" si="10"/>
        <v/>
      </c>
    </row>
    <row r="195" spans="1:37" x14ac:dyDescent="0.2">
      <c r="A195" s="294">
        <v>184</v>
      </c>
      <c r="B195" s="132"/>
      <c r="C195" s="132"/>
      <c r="D195" s="309"/>
      <c r="E195" s="255"/>
      <c r="F195" s="253"/>
      <c r="G195" s="253"/>
      <c r="H195" s="253"/>
      <c r="I195" s="253"/>
      <c r="J195" s="253"/>
      <c r="K195" s="253"/>
      <c r="L195" s="253"/>
      <c r="M195" s="253"/>
      <c r="N195" s="253"/>
      <c r="AA195" s="256">
        <v>180</v>
      </c>
      <c r="AB195" s="256" t="str">
        <f t="shared" si="8"/>
        <v/>
      </c>
      <c r="AC195" s="256" t="str">
        <f t="shared" si="9"/>
        <v/>
      </c>
      <c r="AK195" s="296" t="str">
        <f t="shared" si="10"/>
        <v/>
      </c>
    </row>
    <row r="196" spans="1:37" x14ac:dyDescent="0.2">
      <c r="A196" s="294">
        <v>185</v>
      </c>
      <c r="B196" s="132"/>
      <c r="C196" s="132"/>
      <c r="D196" s="309"/>
      <c r="E196" s="255"/>
      <c r="F196" s="253"/>
      <c r="G196" s="253"/>
      <c r="H196" s="253"/>
      <c r="I196" s="253"/>
      <c r="J196" s="253"/>
      <c r="K196" s="253"/>
      <c r="L196" s="253"/>
      <c r="M196" s="253"/>
      <c r="N196" s="253"/>
      <c r="AA196" s="256">
        <v>181</v>
      </c>
      <c r="AB196" s="256" t="str">
        <f t="shared" si="8"/>
        <v/>
      </c>
      <c r="AC196" s="256" t="str">
        <f t="shared" si="9"/>
        <v/>
      </c>
      <c r="AK196" s="296" t="str">
        <f t="shared" si="10"/>
        <v/>
      </c>
    </row>
    <row r="197" spans="1:37" x14ac:dyDescent="0.2">
      <c r="A197" s="294">
        <v>186</v>
      </c>
      <c r="B197" s="132"/>
      <c r="C197" s="132"/>
      <c r="D197" s="309"/>
      <c r="E197" s="255"/>
      <c r="F197" s="253"/>
      <c r="G197" s="253"/>
      <c r="H197" s="253"/>
      <c r="I197" s="253"/>
      <c r="J197" s="253"/>
      <c r="K197" s="253"/>
      <c r="L197" s="253"/>
      <c r="M197" s="253"/>
      <c r="N197" s="253"/>
      <c r="AA197" s="256">
        <v>182</v>
      </c>
      <c r="AB197" s="256" t="str">
        <f t="shared" si="8"/>
        <v/>
      </c>
      <c r="AC197" s="256" t="str">
        <f t="shared" si="9"/>
        <v/>
      </c>
      <c r="AK197" s="296" t="str">
        <f t="shared" si="10"/>
        <v/>
      </c>
    </row>
    <row r="198" spans="1:37" x14ac:dyDescent="0.2">
      <c r="A198" s="294">
        <v>187</v>
      </c>
      <c r="B198" s="132"/>
      <c r="C198" s="132"/>
      <c r="D198" s="309"/>
      <c r="E198" s="255"/>
      <c r="F198" s="253"/>
      <c r="G198" s="253"/>
      <c r="H198" s="253"/>
      <c r="I198" s="253"/>
      <c r="J198" s="253"/>
      <c r="K198" s="253"/>
      <c r="L198" s="253"/>
      <c r="M198" s="253"/>
      <c r="N198" s="253"/>
      <c r="AA198" s="256">
        <v>183</v>
      </c>
      <c r="AB198" s="256" t="str">
        <f t="shared" si="8"/>
        <v/>
      </c>
      <c r="AC198" s="256" t="str">
        <f t="shared" si="9"/>
        <v/>
      </c>
      <c r="AK198" s="296" t="str">
        <f t="shared" si="10"/>
        <v/>
      </c>
    </row>
    <row r="199" spans="1:37" x14ac:dyDescent="0.2">
      <c r="A199" s="294">
        <v>188</v>
      </c>
      <c r="B199" s="132"/>
      <c r="C199" s="132"/>
      <c r="D199" s="309"/>
      <c r="E199" s="255"/>
      <c r="F199" s="253"/>
      <c r="G199" s="253"/>
      <c r="H199" s="253"/>
      <c r="I199" s="253"/>
      <c r="J199" s="253"/>
      <c r="K199" s="253"/>
      <c r="L199" s="253"/>
      <c r="M199" s="253"/>
      <c r="N199" s="253"/>
      <c r="AA199" s="256">
        <v>184</v>
      </c>
      <c r="AB199" s="256" t="str">
        <f t="shared" si="8"/>
        <v/>
      </c>
      <c r="AC199" s="256" t="str">
        <f t="shared" si="9"/>
        <v/>
      </c>
      <c r="AK199" s="296" t="str">
        <f t="shared" si="10"/>
        <v/>
      </c>
    </row>
    <row r="200" spans="1:37" x14ac:dyDescent="0.2">
      <c r="A200" s="294">
        <v>189</v>
      </c>
      <c r="B200" s="132"/>
      <c r="C200" s="132"/>
      <c r="D200" s="309"/>
      <c r="E200" s="255"/>
      <c r="F200" s="253"/>
      <c r="G200" s="253"/>
      <c r="H200" s="253"/>
      <c r="I200" s="253"/>
      <c r="J200" s="253"/>
      <c r="K200" s="253"/>
      <c r="L200" s="253"/>
      <c r="M200" s="253"/>
      <c r="N200" s="253"/>
      <c r="AA200" s="256">
        <v>185</v>
      </c>
      <c r="AB200" s="256" t="str">
        <f t="shared" si="8"/>
        <v/>
      </c>
      <c r="AC200" s="256" t="str">
        <f t="shared" si="9"/>
        <v/>
      </c>
      <c r="AK200" s="296" t="str">
        <f t="shared" si="10"/>
        <v/>
      </c>
    </row>
    <row r="201" spans="1:37" x14ac:dyDescent="0.2">
      <c r="A201" s="294">
        <v>190</v>
      </c>
      <c r="B201" s="132"/>
      <c r="C201" s="132"/>
      <c r="D201" s="309"/>
      <c r="E201" s="255"/>
      <c r="F201" s="253"/>
      <c r="G201" s="253"/>
      <c r="H201" s="253"/>
      <c r="I201" s="253"/>
      <c r="J201" s="253"/>
      <c r="K201" s="253"/>
      <c r="L201" s="253"/>
      <c r="M201" s="253"/>
      <c r="N201" s="253"/>
      <c r="AA201" s="256">
        <v>186</v>
      </c>
      <c r="AB201" s="256" t="str">
        <f t="shared" si="8"/>
        <v/>
      </c>
      <c r="AC201" s="256" t="str">
        <f t="shared" si="9"/>
        <v/>
      </c>
      <c r="AK201" s="296" t="str">
        <f t="shared" si="10"/>
        <v/>
      </c>
    </row>
    <row r="202" spans="1:37" x14ac:dyDescent="0.2">
      <c r="A202" s="294">
        <v>191</v>
      </c>
      <c r="B202" s="132"/>
      <c r="C202" s="132"/>
      <c r="D202" s="309"/>
      <c r="E202" s="255"/>
      <c r="F202" s="253"/>
      <c r="G202" s="253"/>
      <c r="H202" s="253"/>
      <c r="I202" s="253"/>
      <c r="J202" s="253"/>
      <c r="K202" s="253"/>
      <c r="L202" s="253"/>
      <c r="M202" s="253"/>
      <c r="N202" s="253"/>
      <c r="AA202" s="256">
        <v>187</v>
      </c>
      <c r="AB202" s="256" t="str">
        <f t="shared" si="8"/>
        <v/>
      </c>
      <c r="AC202" s="256" t="str">
        <f t="shared" si="9"/>
        <v/>
      </c>
      <c r="AK202" s="296" t="str">
        <f t="shared" si="10"/>
        <v/>
      </c>
    </row>
    <row r="203" spans="1:37" x14ac:dyDescent="0.2">
      <c r="A203" s="294">
        <v>192</v>
      </c>
      <c r="B203" s="132"/>
      <c r="C203" s="132"/>
      <c r="D203" s="309"/>
      <c r="E203" s="255"/>
      <c r="F203" s="253"/>
      <c r="G203" s="253"/>
      <c r="H203" s="253"/>
      <c r="I203" s="253"/>
      <c r="J203" s="253"/>
      <c r="K203" s="253"/>
      <c r="L203" s="253"/>
      <c r="M203" s="253"/>
      <c r="N203" s="253"/>
      <c r="AA203" s="256">
        <v>188</v>
      </c>
      <c r="AB203" s="256" t="str">
        <f t="shared" si="8"/>
        <v/>
      </c>
      <c r="AC203" s="256" t="str">
        <f t="shared" si="9"/>
        <v/>
      </c>
      <c r="AK203" s="296" t="str">
        <f t="shared" si="10"/>
        <v/>
      </c>
    </row>
    <row r="204" spans="1:37" x14ac:dyDescent="0.2">
      <c r="A204" s="294">
        <v>193</v>
      </c>
      <c r="B204" s="132"/>
      <c r="C204" s="132"/>
      <c r="D204" s="309"/>
      <c r="E204" s="255"/>
      <c r="F204" s="253"/>
      <c r="G204" s="253"/>
      <c r="H204" s="253"/>
      <c r="I204" s="253"/>
      <c r="J204" s="253"/>
      <c r="K204" s="253"/>
      <c r="L204" s="253"/>
      <c r="M204" s="253"/>
      <c r="N204" s="253"/>
      <c r="AA204" s="256">
        <v>189</v>
      </c>
      <c r="AB204" s="256" t="str">
        <f t="shared" si="8"/>
        <v/>
      </c>
      <c r="AC204" s="256" t="str">
        <f t="shared" si="9"/>
        <v/>
      </c>
      <c r="AK204" s="296" t="str">
        <f t="shared" si="10"/>
        <v/>
      </c>
    </row>
    <row r="205" spans="1:37" x14ac:dyDescent="0.2">
      <c r="A205" s="294">
        <v>194</v>
      </c>
      <c r="B205" s="132"/>
      <c r="C205" s="132"/>
      <c r="D205" s="309"/>
      <c r="E205" s="255"/>
      <c r="F205" s="253"/>
      <c r="G205" s="253"/>
      <c r="H205" s="253"/>
      <c r="I205" s="253"/>
      <c r="J205" s="253"/>
      <c r="K205" s="253"/>
      <c r="L205" s="253"/>
      <c r="M205" s="253"/>
      <c r="N205" s="253"/>
      <c r="AA205" s="256">
        <v>190</v>
      </c>
      <c r="AB205" s="256" t="str">
        <f t="shared" si="8"/>
        <v/>
      </c>
      <c r="AC205" s="256" t="str">
        <f t="shared" si="9"/>
        <v/>
      </c>
      <c r="AK205" s="296" t="str">
        <f t="shared" si="10"/>
        <v/>
      </c>
    </row>
    <row r="206" spans="1:37" x14ac:dyDescent="0.2">
      <c r="A206" s="294">
        <v>195</v>
      </c>
      <c r="B206" s="132"/>
      <c r="C206" s="132"/>
      <c r="D206" s="309"/>
      <c r="E206" s="255"/>
      <c r="F206" s="253"/>
      <c r="G206" s="253"/>
      <c r="H206" s="253"/>
      <c r="I206" s="253"/>
      <c r="J206" s="253"/>
      <c r="K206" s="253"/>
      <c r="L206" s="253"/>
      <c r="M206" s="253"/>
      <c r="N206" s="253"/>
      <c r="AA206" s="256">
        <v>191</v>
      </c>
      <c r="AB206" s="256" t="str">
        <f t="shared" si="8"/>
        <v/>
      </c>
      <c r="AC206" s="256" t="str">
        <f t="shared" si="9"/>
        <v/>
      </c>
      <c r="AK206" s="296" t="str">
        <f t="shared" si="10"/>
        <v/>
      </c>
    </row>
    <row r="207" spans="1:37" x14ac:dyDescent="0.2">
      <c r="A207" s="294">
        <v>196</v>
      </c>
      <c r="B207" s="132"/>
      <c r="C207" s="132"/>
      <c r="D207" s="309"/>
      <c r="E207" s="255"/>
      <c r="F207" s="253"/>
      <c r="G207" s="253"/>
      <c r="H207" s="253"/>
      <c r="I207" s="253"/>
      <c r="J207" s="253"/>
      <c r="K207" s="253"/>
      <c r="L207" s="253"/>
      <c r="M207" s="253"/>
      <c r="N207" s="253"/>
      <c r="AA207" s="256">
        <v>192</v>
      </c>
      <c r="AB207" s="256" t="str">
        <f t="shared" si="8"/>
        <v/>
      </c>
      <c r="AC207" s="256" t="str">
        <f t="shared" si="9"/>
        <v/>
      </c>
      <c r="AK207" s="296" t="str">
        <f t="shared" si="10"/>
        <v/>
      </c>
    </row>
    <row r="208" spans="1:37" x14ac:dyDescent="0.2">
      <c r="A208" s="294">
        <v>197</v>
      </c>
      <c r="B208" s="132"/>
      <c r="C208" s="132"/>
      <c r="D208" s="309"/>
      <c r="E208" s="255"/>
      <c r="F208" s="253"/>
      <c r="G208" s="253"/>
      <c r="H208" s="253"/>
      <c r="I208" s="253"/>
      <c r="J208" s="253"/>
      <c r="K208" s="253"/>
      <c r="L208" s="253"/>
      <c r="M208" s="253"/>
      <c r="N208" s="253"/>
      <c r="AA208" s="256">
        <v>193</v>
      </c>
      <c r="AB208" s="256" t="str">
        <f t="shared" ref="AB208:AB271" si="11">IF(AK209="","",B204)</f>
        <v/>
      </c>
      <c r="AC208" s="256" t="str">
        <f t="shared" ref="AC208:AC271" si="12">IF(AK209="","",C204)</f>
        <v/>
      </c>
      <c r="AK208" s="296" t="str">
        <f t="shared" si="10"/>
        <v/>
      </c>
    </row>
    <row r="209" spans="1:37" x14ac:dyDescent="0.2">
      <c r="A209" s="294">
        <v>198</v>
      </c>
      <c r="B209" s="132"/>
      <c r="C209" s="132"/>
      <c r="D209" s="309"/>
      <c r="E209" s="255"/>
      <c r="F209" s="253"/>
      <c r="G209" s="253"/>
      <c r="H209" s="253"/>
      <c r="I209" s="253"/>
      <c r="J209" s="253"/>
      <c r="K209" s="253"/>
      <c r="L209" s="253"/>
      <c r="M209" s="253"/>
      <c r="N209" s="253"/>
      <c r="AA209" s="256">
        <v>194</v>
      </c>
      <c r="AB209" s="256" t="str">
        <f t="shared" si="11"/>
        <v/>
      </c>
      <c r="AC209" s="256" t="str">
        <f t="shared" si="12"/>
        <v/>
      </c>
      <c r="AK209" s="296" t="str">
        <f t="shared" ref="AK209:AK272" si="13">IF(OR(B204=0,C204=0),"",C204-B204)</f>
        <v/>
      </c>
    </row>
    <row r="210" spans="1:37" x14ac:dyDescent="0.2">
      <c r="A210" s="294">
        <v>199</v>
      </c>
      <c r="B210" s="132"/>
      <c r="C210" s="132"/>
      <c r="D210" s="309"/>
      <c r="E210" s="255"/>
      <c r="F210" s="253"/>
      <c r="G210" s="253"/>
      <c r="H210" s="253"/>
      <c r="I210" s="253"/>
      <c r="J210" s="253"/>
      <c r="K210" s="253"/>
      <c r="L210" s="253"/>
      <c r="M210" s="253"/>
      <c r="N210" s="253"/>
      <c r="AA210" s="256">
        <v>195</v>
      </c>
      <c r="AB210" s="256" t="str">
        <f t="shared" si="11"/>
        <v/>
      </c>
      <c r="AC210" s="256" t="str">
        <f t="shared" si="12"/>
        <v/>
      </c>
      <c r="AK210" s="296" t="str">
        <f t="shared" si="13"/>
        <v/>
      </c>
    </row>
    <row r="211" spans="1:37" x14ac:dyDescent="0.2">
      <c r="A211" s="294">
        <v>200</v>
      </c>
      <c r="B211" s="132"/>
      <c r="C211" s="132"/>
      <c r="D211" s="309"/>
      <c r="E211" s="255"/>
      <c r="F211" s="253"/>
      <c r="G211" s="253"/>
      <c r="H211" s="253"/>
      <c r="I211" s="253"/>
      <c r="J211" s="253"/>
      <c r="K211" s="253"/>
      <c r="L211" s="253"/>
      <c r="M211" s="253"/>
      <c r="N211" s="253"/>
      <c r="AA211" s="256">
        <v>196</v>
      </c>
      <c r="AB211" s="256" t="str">
        <f t="shared" si="11"/>
        <v/>
      </c>
      <c r="AC211" s="256" t="str">
        <f t="shared" si="12"/>
        <v/>
      </c>
      <c r="AK211" s="296" t="str">
        <f t="shared" si="13"/>
        <v/>
      </c>
    </row>
    <row r="212" spans="1:37" x14ac:dyDescent="0.2">
      <c r="A212" s="294">
        <v>201</v>
      </c>
      <c r="B212" s="132"/>
      <c r="C212" s="132"/>
      <c r="D212" s="309"/>
      <c r="E212" s="255"/>
      <c r="F212" s="253"/>
      <c r="G212" s="253"/>
      <c r="H212" s="253"/>
      <c r="I212" s="253"/>
      <c r="J212" s="253"/>
      <c r="K212" s="253"/>
      <c r="L212" s="253"/>
      <c r="M212" s="253"/>
      <c r="N212" s="253"/>
      <c r="AA212" s="256">
        <v>197</v>
      </c>
      <c r="AB212" s="256" t="str">
        <f t="shared" si="11"/>
        <v/>
      </c>
      <c r="AC212" s="256" t="str">
        <f t="shared" si="12"/>
        <v/>
      </c>
      <c r="AK212" s="296" t="str">
        <f t="shared" si="13"/>
        <v/>
      </c>
    </row>
    <row r="213" spans="1:37" x14ac:dyDescent="0.2">
      <c r="A213" s="294">
        <v>202</v>
      </c>
      <c r="B213" s="132"/>
      <c r="C213" s="132"/>
      <c r="D213" s="309"/>
      <c r="E213" s="255"/>
      <c r="F213" s="253"/>
      <c r="G213" s="253"/>
      <c r="H213" s="253"/>
      <c r="I213" s="253"/>
      <c r="J213" s="253"/>
      <c r="K213" s="253"/>
      <c r="L213" s="253"/>
      <c r="M213" s="253"/>
      <c r="N213" s="253"/>
      <c r="AA213" s="256">
        <v>198</v>
      </c>
      <c r="AB213" s="256" t="str">
        <f t="shared" si="11"/>
        <v/>
      </c>
      <c r="AC213" s="256" t="str">
        <f t="shared" si="12"/>
        <v/>
      </c>
      <c r="AK213" s="296" t="str">
        <f t="shared" si="13"/>
        <v/>
      </c>
    </row>
    <row r="214" spans="1:37" x14ac:dyDescent="0.2">
      <c r="A214" s="294">
        <v>203</v>
      </c>
      <c r="B214" s="132"/>
      <c r="C214" s="132"/>
      <c r="D214" s="309"/>
      <c r="E214" s="255"/>
      <c r="F214" s="253"/>
      <c r="G214" s="253"/>
      <c r="H214" s="253"/>
      <c r="I214" s="253"/>
      <c r="J214" s="253"/>
      <c r="K214" s="253"/>
      <c r="L214" s="253"/>
      <c r="M214" s="253"/>
      <c r="N214" s="253"/>
      <c r="AA214" s="256">
        <v>199</v>
      </c>
      <c r="AB214" s="256" t="str">
        <f t="shared" si="11"/>
        <v/>
      </c>
      <c r="AC214" s="256" t="str">
        <f t="shared" si="12"/>
        <v/>
      </c>
      <c r="AK214" s="296" t="str">
        <f t="shared" si="13"/>
        <v/>
      </c>
    </row>
    <row r="215" spans="1:37" x14ac:dyDescent="0.2">
      <c r="A215" s="294">
        <v>204</v>
      </c>
      <c r="B215" s="132"/>
      <c r="C215" s="132"/>
      <c r="D215" s="309"/>
      <c r="E215" s="255"/>
      <c r="F215" s="253"/>
      <c r="G215" s="253"/>
      <c r="H215" s="253"/>
      <c r="I215" s="253"/>
      <c r="J215" s="253"/>
      <c r="K215" s="253"/>
      <c r="L215" s="253"/>
      <c r="M215" s="253"/>
      <c r="N215" s="253"/>
      <c r="AA215" s="256">
        <v>200</v>
      </c>
      <c r="AB215" s="256" t="str">
        <f t="shared" si="11"/>
        <v/>
      </c>
      <c r="AC215" s="256" t="str">
        <f t="shared" si="12"/>
        <v/>
      </c>
      <c r="AK215" s="296" t="str">
        <f t="shared" si="13"/>
        <v/>
      </c>
    </row>
    <row r="216" spans="1:37" x14ac:dyDescent="0.2">
      <c r="A216" s="294">
        <v>205</v>
      </c>
      <c r="B216" s="132"/>
      <c r="C216" s="132"/>
      <c r="D216" s="309"/>
      <c r="E216" s="255"/>
      <c r="F216" s="253"/>
      <c r="G216" s="253"/>
      <c r="H216" s="253"/>
      <c r="I216" s="253"/>
      <c r="J216" s="253"/>
      <c r="K216" s="253"/>
      <c r="L216" s="253"/>
      <c r="M216" s="253"/>
      <c r="N216" s="253"/>
      <c r="AA216" s="256">
        <v>201</v>
      </c>
      <c r="AB216" s="256" t="str">
        <f t="shared" si="11"/>
        <v/>
      </c>
      <c r="AC216" s="256" t="str">
        <f t="shared" si="12"/>
        <v/>
      </c>
      <c r="AK216" s="296" t="str">
        <f t="shared" si="13"/>
        <v/>
      </c>
    </row>
    <row r="217" spans="1:37" x14ac:dyDescent="0.2">
      <c r="A217" s="294">
        <v>206</v>
      </c>
      <c r="B217" s="132"/>
      <c r="C217" s="132"/>
      <c r="D217" s="309"/>
      <c r="E217" s="255"/>
      <c r="F217" s="253"/>
      <c r="G217" s="253"/>
      <c r="H217" s="253"/>
      <c r="I217" s="253"/>
      <c r="J217" s="253"/>
      <c r="K217" s="253"/>
      <c r="L217" s="253"/>
      <c r="M217" s="253"/>
      <c r="N217" s="253"/>
      <c r="AA217" s="256">
        <v>202</v>
      </c>
      <c r="AB217" s="256" t="str">
        <f t="shared" si="11"/>
        <v/>
      </c>
      <c r="AC217" s="256" t="str">
        <f t="shared" si="12"/>
        <v/>
      </c>
      <c r="AK217" s="296" t="str">
        <f t="shared" si="13"/>
        <v/>
      </c>
    </row>
    <row r="218" spans="1:37" x14ac:dyDescent="0.2">
      <c r="A218" s="294">
        <v>207</v>
      </c>
      <c r="B218" s="132"/>
      <c r="C218" s="132"/>
      <c r="D218" s="309"/>
      <c r="E218" s="255"/>
      <c r="F218" s="253"/>
      <c r="G218" s="253"/>
      <c r="H218" s="253"/>
      <c r="I218" s="253"/>
      <c r="J218" s="253"/>
      <c r="K218" s="253"/>
      <c r="L218" s="253"/>
      <c r="M218" s="253"/>
      <c r="N218" s="253"/>
      <c r="AA218" s="256">
        <v>203</v>
      </c>
      <c r="AB218" s="256" t="str">
        <f t="shared" si="11"/>
        <v/>
      </c>
      <c r="AC218" s="256" t="str">
        <f t="shared" si="12"/>
        <v/>
      </c>
      <c r="AK218" s="296" t="str">
        <f t="shared" si="13"/>
        <v/>
      </c>
    </row>
    <row r="219" spans="1:37" x14ac:dyDescent="0.2">
      <c r="A219" s="294">
        <v>208</v>
      </c>
      <c r="B219" s="132"/>
      <c r="C219" s="132"/>
      <c r="D219" s="309"/>
      <c r="E219" s="255"/>
      <c r="F219" s="253"/>
      <c r="G219" s="253"/>
      <c r="H219" s="253"/>
      <c r="I219" s="253"/>
      <c r="J219" s="253"/>
      <c r="K219" s="253"/>
      <c r="L219" s="253"/>
      <c r="M219" s="253"/>
      <c r="N219" s="253"/>
      <c r="AA219" s="256">
        <v>204</v>
      </c>
      <c r="AB219" s="256" t="str">
        <f t="shared" si="11"/>
        <v/>
      </c>
      <c r="AC219" s="256" t="str">
        <f t="shared" si="12"/>
        <v/>
      </c>
      <c r="AK219" s="296" t="str">
        <f t="shared" si="13"/>
        <v/>
      </c>
    </row>
    <row r="220" spans="1:37" x14ac:dyDescent="0.2">
      <c r="A220" s="294">
        <v>209</v>
      </c>
      <c r="B220" s="132"/>
      <c r="C220" s="132"/>
      <c r="D220" s="309"/>
      <c r="E220" s="255"/>
      <c r="F220" s="253"/>
      <c r="G220" s="253"/>
      <c r="H220" s="253"/>
      <c r="I220" s="253"/>
      <c r="J220" s="253"/>
      <c r="K220" s="253"/>
      <c r="L220" s="253"/>
      <c r="M220" s="253"/>
      <c r="N220" s="253"/>
      <c r="AA220" s="256">
        <v>205</v>
      </c>
      <c r="AB220" s="256" t="str">
        <f t="shared" si="11"/>
        <v/>
      </c>
      <c r="AC220" s="256" t="str">
        <f t="shared" si="12"/>
        <v/>
      </c>
      <c r="AK220" s="296" t="str">
        <f t="shared" si="13"/>
        <v/>
      </c>
    </row>
    <row r="221" spans="1:37" x14ac:dyDescent="0.2">
      <c r="A221" s="294">
        <v>210</v>
      </c>
      <c r="B221" s="132"/>
      <c r="C221" s="132"/>
      <c r="D221" s="309"/>
      <c r="E221" s="255"/>
      <c r="F221" s="253"/>
      <c r="G221" s="253"/>
      <c r="H221" s="253"/>
      <c r="I221" s="253"/>
      <c r="J221" s="253"/>
      <c r="K221" s="253"/>
      <c r="L221" s="253"/>
      <c r="M221" s="253"/>
      <c r="N221" s="253"/>
      <c r="AA221" s="256">
        <v>206</v>
      </c>
      <c r="AB221" s="256" t="str">
        <f t="shared" si="11"/>
        <v/>
      </c>
      <c r="AC221" s="256" t="str">
        <f t="shared" si="12"/>
        <v/>
      </c>
      <c r="AK221" s="296" t="str">
        <f t="shared" si="13"/>
        <v/>
      </c>
    </row>
    <row r="222" spans="1:37" x14ac:dyDescent="0.2">
      <c r="A222" s="294">
        <v>211</v>
      </c>
      <c r="B222" s="132"/>
      <c r="C222" s="132"/>
      <c r="D222" s="309"/>
      <c r="E222" s="255"/>
      <c r="F222" s="253"/>
      <c r="G222" s="253"/>
      <c r="H222" s="253"/>
      <c r="I222" s="253"/>
      <c r="J222" s="253"/>
      <c r="K222" s="253"/>
      <c r="L222" s="253"/>
      <c r="M222" s="253"/>
      <c r="N222" s="253"/>
      <c r="AA222" s="256">
        <v>207</v>
      </c>
      <c r="AB222" s="256" t="str">
        <f t="shared" si="11"/>
        <v/>
      </c>
      <c r="AC222" s="256" t="str">
        <f t="shared" si="12"/>
        <v/>
      </c>
      <c r="AK222" s="296" t="str">
        <f t="shared" si="13"/>
        <v/>
      </c>
    </row>
    <row r="223" spans="1:37" x14ac:dyDescent="0.2">
      <c r="A223" s="294">
        <v>212</v>
      </c>
      <c r="B223" s="132"/>
      <c r="C223" s="132"/>
      <c r="D223" s="309"/>
      <c r="E223" s="255"/>
      <c r="F223" s="253"/>
      <c r="G223" s="253"/>
      <c r="H223" s="253"/>
      <c r="I223" s="253"/>
      <c r="J223" s="253"/>
      <c r="K223" s="253"/>
      <c r="L223" s="253"/>
      <c r="M223" s="253"/>
      <c r="N223" s="253"/>
      <c r="AA223" s="256">
        <v>208</v>
      </c>
      <c r="AB223" s="256" t="str">
        <f t="shared" si="11"/>
        <v/>
      </c>
      <c r="AC223" s="256" t="str">
        <f t="shared" si="12"/>
        <v/>
      </c>
      <c r="AK223" s="296" t="str">
        <f t="shared" si="13"/>
        <v/>
      </c>
    </row>
    <row r="224" spans="1:37" x14ac:dyDescent="0.2">
      <c r="A224" s="294">
        <v>213</v>
      </c>
      <c r="B224" s="132"/>
      <c r="C224" s="132"/>
      <c r="D224" s="309"/>
      <c r="E224" s="255"/>
      <c r="F224" s="253"/>
      <c r="G224" s="253"/>
      <c r="H224" s="253"/>
      <c r="I224" s="253"/>
      <c r="J224" s="253"/>
      <c r="K224" s="253"/>
      <c r="L224" s="253"/>
      <c r="M224" s="253"/>
      <c r="N224" s="253"/>
      <c r="AA224" s="256">
        <v>209</v>
      </c>
      <c r="AB224" s="256" t="str">
        <f t="shared" si="11"/>
        <v/>
      </c>
      <c r="AC224" s="256" t="str">
        <f t="shared" si="12"/>
        <v/>
      </c>
      <c r="AK224" s="296" t="str">
        <f t="shared" si="13"/>
        <v/>
      </c>
    </row>
    <row r="225" spans="1:37" x14ac:dyDescent="0.2">
      <c r="A225" s="294">
        <v>214</v>
      </c>
      <c r="B225" s="132"/>
      <c r="C225" s="132"/>
      <c r="D225" s="309"/>
      <c r="E225" s="255"/>
      <c r="F225" s="253"/>
      <c r="G225" s="253"/>
      <c r="H225" s="253"/>
      <c r="I225" s="253"/>
      <c r="J225" s="253"/>
      <c r="K225" s="253"/>
      <c r="L225" s="253"/>
      <c r="M225" s="253"/>
      <c r="N225" s="253"/>
      <c r="AA225" s="256">
        <v>210</v>
      </c>
      <c r="AB225" s="256" t="str">
        <f t="shared" si="11"/>
        <v/>
      </c>
      <c r="AC225" s="256" t="str">
        <f t="shared" si="12"/>
        <v/>
      </c>
      <c r="AK225" s="296" t="str">
        <f t="shared" si="13"/>
        <v/>
      </c>
    </row>
    <row r="226" spans="1:37" x14ac:dyDescent="0.2">
      <c r="A226" s="294">
        <v>215</v>
      </c>
      <c r="B226" s="132"/>
      <c r="C226" s="132"/>
      <c r="D226" s="309"/>
      <c r="E226" s="255"/>
      <c r="F226" s="253"/>
      <c r="G226" s="253"/>
      <c r="H226" s="253"/>
      <c r="I226" s="253"/>
      <c r="J226" s="253"/>
      <c r="K226" s="253"/>
      <c r="L226" s="253"/>
      <c r="M226" s="253"/>
      <c r="N226" s="253"/>
      <c r="AA226" s="256">
        <v>211</v>
      </c>
      <c r="AB226" s="256" t="str">
        <f t="shared" si="11"/>
        <v/>
      </c>
      <c r="AC226" s="256" t="str">
        <f t="shared" si="12"/>
        <v/>
      </c>
      <c r="AK226" s="296" t="str">
        <f t="shared" si="13"/>
        <v/>
      </c>
    </row>
    <row r="227" spans="1:37" x14ac:dyDescent="0.2">
      <c r="A227" s="294">
        <v>216</v>
      </c>
      <c r="B227" s="132"/>
      <c r="C227" s="132"/>
      <c r="D227" s="309"/>
      <c r="E227" s="255"/>
      <c r="F227" s="253"/>
      <c r="G227" s="253"/>
      <c r="H227" s="253"/>
      <c r="I227" s="253"/>
      <c r="J227" s="253"/>
      <c r="K227" s="253"/>
      <c r="L227" s="253"/>
      <c r="M227" s="253"/>
      <c r="N227" s="253"/>
      <c r="AA227" s="256">
        <v>212</v>
      </c>
      <c r="AB227" s="256" t="str">
        <f t="shared" si="11"/>
        <v/>
      </c>
      <c r="AC227" s="256" t="str">
        <f t="shared" si="12"/>
        <v/>
      </c>
      <c r="AK227" s="296" t="str">
        <f t="shared" si="13"/>
        <v/>
      </c>
    </row>
    <row r="228" spans="1:37" x14ac:dyDescent="0.2">
      <c r="A228" s="294">
        <v>217</v>
      </c>
      <c r="B228" s="132"/>
      <c r="C228" s="132"/>
      <c r="D228" s="309"/>
      <c r="E228" s="255"/>
      <c r="F228" s="253"/>
      <c r="G228" s="253"/>
      <c r="H228" s="253"/>
      <c r="I228" s="253"/>
      <c r="J228" s="253"/>
      <c r="K228" s="253"/>
      <c r="L228" s="253"/>
      <c r="M228" s="253"/>
      <c r="N228" s="253"/>
      <c r="AA228" s="256">
        <v>213</v>
      </c>
      <c r="AB228" s="256" t="str">
        <f t="shared" si="11"/>
        <v/>
      </c>
      <c r="AC228" s="256" t="str">
        <f t="shared" si="12"/>
        <v/>
      </c>
      <c r="AK228" s="296" t="str">
        <f t="shared" si="13"/>
        <v/>
      </c>
    </row>
    <row r="229" spans="1:37" x14ac:dyDescent="0.2">
      <c r="A229" s="294">
        <v>218</v>
      </c>
      <c r="B229" s="132"/>
      <c r="C229" s="132"/>
      <c r="D229" s="309"/>
      <c r="E229" s="255"/>
      <c r="F229" s="253"/>
      <c r="G229" s="253"/>
      <c r="H229" s="253"/>
      <c r="I229" s="253"/>
      <c r="J229" s="253"/>
      <c r="K229" s="253"/>
      <c r="L229" s="253"/>
      <c r="M229" s="253"/>
      <c r="N229" s="253"/>
      <c r="AA229" s="256">
        <v>214</v>
      </c>
      <c r="AB229" s="256" t="str">
        <f t="shared" si="11"/>
        <v/>
      </c>
      <c r="AC229" s="256" t="str">
        <f t="shared" si="12"/>
        <v/>
      </c>
      <c r="AK229" s="296" t="str">
        <f t="shared" si="13"/>
        <v/>
      </c>
    </row>
    <row r="230" spans="1:37" x14ac:dyDescent="0.2">
      <c r="A230" s="294">
        <v>219</v>
      </c>
      <c r="B230" s="132"/>
      <c r="C230" s="132"/>
      <c r="D230" s="309"/>
      <c r="E230" s="255"/>
      <c r="F230" s="253"/>
      <c r="G230" s="253"/>
      <c r="H230" s="253"/>
      <c r="I230" s="253"/>
      <c r="J230" s="253"/>
      <c r="K230" s="253"/>
      <c r="L230" s="253"/>
      <c r="M230" s="253"/>
      <c r="N230" s="253"/>
      <c r="AA230" s="256">
        <v>215</v>
      </c>
      <c r="AB230" s="256" t="str">
        <f t="shared" si="11"/>
        <v/>
      </c>
      <c r="AC230" s="256" t="str">
        <f t="shared" si="12"/>
        <v/>
      </c>
      <c r="AK230" s="296" t="str">
        <f t="shared" si="13"/>
        <v/>
      </c>
    </row>
    <row r="231" spans="1:37" x14ac:dyDescent="0.2">
      <c r="A231" s="294">
        <v>220</v>
      </c>
      <c r="B231" s="132"/>
      <c r="C231" s="132"/>
      <c r="D231" s="309"/>
      <c r="E231" s="255"/>
      <c r="F231" s="253"/>
      <c r="G231" s="253"/>
      <c r="H231" s="253"/>
      <c r="I231" s="253"/>
      <c r="J231" s="253"/>
      <c r="K231" s="253"/>
      <c r="L231" s="253"/>
      <c r="M231" s="253"/>
      <c r="N231" s="253"/>
      <c r="AA231" s="256">
        <v>216</v>
      </c>
      <c r="AB231" s="256" t="str">
        <f t="shared" si="11"/>
        <v/>
      </c>
      <c r="AC231" s="256" t="str">
        <f t="shared" si="12"/>
        <v/>
      </c>
      <c r="AK231" s="296" t="str">
        <f t="shared" si="13"/>
        <v/>
      </c>
    </row>
    <row r="232" spans="1:37" x14ac:dyDescent="0.2">
      <c r="A232" s="294">
        <v>221</v>
      </c>
      <c r="B232" s="132"/>
      <c r="C232" s="132"/>
      <c r="D232" s="309"/>
      <c r="E232" s="255"/>
      <c r="F232" s="253"/>
      <c r="G232" s="253"/>
      <c r="H232" s="253"/>
      <c r="I232" s="253"/>
      <c r="J232" s="253"/>
      <c r="K232" s="253"/>
      <c r="L232" s="253"/>
      <c r="M232" s="253"/>
      <c r="N232" s="253"/>
      <c r="AA232" s="256">
        <v>217</v>
      </c>
      <c r="AB232" s="256" t="str">
        <f t="shared" si="11"/>
        <v/>
      </c>
      <c r="AC232" s="256" t="str">
        <f t="shared" si="12"/>
        <v/>
      </c>
      <c r="AK232" s="296" t="str">
        <f t="shared" si="13"/>
        <v/>
      </c>
    </row>
    <row r="233" spans="1:37" x14ac:dyDescent="0.2">
      <c r="A233" s="294">
        <v>222</v>
      </c>
      <c r="B233" s="132"/>
      <c r="C233" s="132"/>
      <c r="D233" s="309"/>
      <c r="E233" s="255"/>
      <c r="F233" s="253"/>
      <c r="G233" s="253"/>
      <c r="H233" s="253"/>
      <c r="I233" s="253"/>
      <c r="J233" s="253"/>
      <c r="K233" s="253"/>
      <c r="L233" s="253"/>
      <c r="M233" s="253"/>
      <c r="N233" s="253"/>
      <c r="AA233" s="256">
        <v>218</v>
      </c>
      <c r="AB233" s="256" t="str">
        <f t="shared" si="11"/>
        <v/>
      </c>
      <c r="AC233" s="256" t="str">
        <f t="shared" si="12"/>
        <v/>
      </c>
      <c r="AK233" s="296" t="str">
        <f t="shared" si="13"/>
        <v/>
      </c>
    </row>
    <row r="234" spans="1:37" x14ac:dyDescent="0.2">
      <c r="A234" s="294">
        <v>223</v>
      </c>
      <c r="B234" s="132"/>
      <c r="C234" s="132"/>
      <c r="D234" s="309"/>
      <c r="E234" s="255"/>
      <c r="F234" s="253"/>
      <c r="G234" s="253"/>
      <c r="H234" s="253"/>
      <c r="I234" s="253"/>
      <c r="J234" s="253"/>
      <c r="K234" s="253"/>
      <c r="L234" s="253"/>
      <c r="M234" s="253"/>
      <c r="N234" s="253"/>
      <c r="AA234" s="256">
        <v>219</v>
      </c>
      <c r="AB234" s="256" t="str">
        <f t="shared" si="11"/>
        <v/>
      </c>
      <c r="AC234" s="256" t="str">
        <f t="shared" si="12"/>
        <v/>
      </c>
      <c r="AK234" s="296" t="str">
        <f t="shared" si="13"/>
        <v/>
      </c>
    </row>
    <row r="235" spans="1:37" x14ac:dyDescent="0.2">
      <c r="A235" s="294">
        <v>224</v>
      </c>
      <c r="B235" s="132"/>
      <c r="C235" s="132"/>
      <c r="D235" s="309"/>
      <c r="E235" s="255"/>
      <c r="F235" s="253"/>
      <c r="G235" s="253"/>
      <c r="H235" s="253"/>
      <c r="I235" s="253"/>
      <c r="J235" s="253"/>
      <c r="K235" s="253"/>
      <c r="L235" s="253"/>
      <c r="M235" s="253"/>
      <c r="N235" s="253"/>
      <c r="AA235" s="256">
        <v>220</v>
      </c>
      <c r="AB235" s="256" t="str">
        <f t="shared" si="11"/>
        <v/>
      </c>
      <c r="AC235" s="256" t="str">
        <f t="shared" si="12"/>
        <v/>
      </c>
      <c r="AK235" s="296" t="str">
        <f t="shared" si="13"/>
        <v/>
      </c>
    </row>
    <row r="236" spans="1:37" x14ac:dyDescent="0.2">
      <c r="A236" s="294">
        <v>225</v>
      </c>
      <c r="B236" s="132"/>
      <c r="C236" s="132"/>
      <c r="D236" s="309"/>
      <c r="E236" s="255"/>
      <c r="F236" s="253"/>
      <c r="G236" s="253"/>
      <c r="H236" s="253"/>
      <c r="I236" s="253"/>
      <c r="J236" s="253"/>
      <c r="K236" s="253"/>
      <c r="L236" s="253"/>
      <c r="M236" s="253"/>
      <c r="N236" s="253"/>
      <c r="AA236" s="256">
        <v>221</v>
      </c>
      <c r="AB236" s="256" t="str">
        <f t="shared" si="11"/>
        <v/>
      </c>
      <c r="AC236" s="256" t="str">
        <f t="shared" si="12"/>
        <v/>
      </c>
      <c r="AK236" s="296" t="str">
        <f t="shared" si="13"/>
        <v/>
      </c>
    </row>
    <row r="237" spans="1:37" x14ac:dyDescent="0.2">
      <c r="A237" s="294">
        <v>226</v>
      </c>
      <c r="B237" s="132"/>
      <c r="C237" s="132"/>
      <c r="D237" s="309"/>
      <c r="E237" s="255"/>
      <c r="F237" s="253"/>
      <c r="G237" s="253"/>
      <c r="H237" s="253"/>
      <c r="I237" s="253"/>
      <c r="J237" s="253"/>
      <c r="K237" s="253"/>
      <c r="L237" s="253"/>
      <c r="M237" s="253"/>
      <c r="N237" s="253"/>
      <c r="AA237" s="256">
        <v>222</v>
      </c>
      <c r="AB237" s="256" t="str">
        <f t="shared" si="11"/>
        <v/>
      </c>
      <c r="AC237" s="256" t="str">
        <f t="shared" si="12"/>
        <v/>
      </c>
      <c r="AK237" s="296" t="str">
        <f t="shared" si="13"/>
        <v/>
      </c>
    </row>
    <row r="238" spans="1:37" x14ac:dyDescent="0.2">
      <c r="A238" s="294">
        <v>227</v>
      </c>
      <c r="B238" s="132"/>
      <c r="C238" s="132"/>
      <c r="D238" s="309"/>
      <c r="E238" s="255"/>
      <c r="F238" s="253"/>
      <c r="G238" s="253"/>
      <c r="H238" s="253"/>
      <c r="I238" s="253"/>
      <c r="J238" s="253"/>
      <c r="K238" s="253"/>
      <c r="L238" s="253"/>
      <c r="M238" s="253"/>
      <c r="N238" s="253"/>
      <c r="AA238" s="256">
        <v>223</v>
      </c>
      <c r="AB238" s="256" t="str">
        <f t="shared" si="11"/>
        <v/>
      </c>
      <c r="AC238" s="256" t="str">
        <f t="shared" si="12"/>
        <v/>
      </c>
      <c r="AK238" s="296" t="str">
        <f t="shared" si="13"/>
        <v/>
      </c>
    </row>
    <row r="239" spans="1:37" x14ac:dyDescent="0.2">
      <c r="A239" s="294">
        <v>228</v>
      </c>
      <c r="B239" s="132"/>
      <c r="C239" s="132"/>
      <c r="D239" s="309"/>
      <c r="E239" s="255"/>
      <c r="F239" s="253"/>
      <c r="G239" s="253"/>
      <c r="H239" s="253"/>
      <c r="I239" s="253"/>
      <c r="J239" s="253"/>
      <c r="K239" s="253"/>
      <c r="L239" s="253"/>
      <c r="M239" s="253"/>
      <c r="N239" s="253"/>
      <c r="AA239" s="256">
        <v>224</v>
      </c>
      <c r="AB239" s="256" t="str">
        <f t="shared" si="11"/>
        <v/>
      </c>
      <c r="AC239" s="256" t="str">
        <f t="shared" si="12"/>
        <v/>
      </c>
      <c r="AK239" s="296" t="str">
        <f t="shared" si="13"/>
        <v/>
      </c>
    </row>
    <row r="240" spans="1:37" x14ac:dyDescent="0.2">
      <c r="A240" s="294">
        <v>229</v>
      </c>
      <c r="B240" s="132"/>
      <c r="C240" s="132"/>
      <c r="D240" s="309"/>
      <c r="E240" s="255"/>
      <c r="F240" s="253"/>
      <c r="G240" s="253"/>
      <c r="H240" s="253"/>
      <c r="I240" s="253"/>
      <c r="J240" s="253"/>
      <c r="K240" s="253"/>
      <c r="L240" s="253"/>
      <c r="M240" s="253"/>
      <c r="N240" s="253"/>
      <c r="AA240" s="256">
        <v>225</v>
      </c>
      <c r="AB240" s="256" t="str">
        <f t="shared" si="11"/>
        <v/>
      </c>
      <c r="AC240" s="256" t="str">
        <f t="shared" si="12"/>
        <v/>
      </c>
      <c r="AK240" s="296" t="str">
        <f t="shared" si="13"/>
        <v/>
      </c>
    </row>
    <row r="241" spans="1:37" x14ac:dyDescent="0.2">
      <c r="A241" s="294">
        <v>230</v>
      </c>
      <c r="B241" s="132"/>
      <c r="C241" s="132"/>
      <c r="D241" s="309"/>
      <c r="E241" s="255"/>
      <c r="F241" s="253"/>
      <c r="G241" s="253"/>
      <c r="H241" s="253"/>
      <c r="I241" s="253"/>
      <c r="J241" s="253"/>
      <c r="K241" s="253"/>
      <c r="L241" s="253"/>
      <c r="M241" s="253"/>
      <c r="N241" s="253"/>
      <c r="AA241" s="256">
        <v>226</v>
      </c>
      <c r="AB241" s="256" t="str">
        <f t="shared" si="11"/>
        <v/>
      </c>
      <c r="AC241" s="256" t="str">
        <f t="shared" si="12"/>
        <v/>
      </c>
      <c r="AK241" s="296" t="str">
        <f t="shared" si="13"/>
        <v/>
      </c>
    </row>
    <row r="242" spans="1:37" x14ac:dyDescent="0.2">
      <c r="A242" s="294">
        <v>231</v>
      </c>
      <c r="B242" s="132"/>
      <c r="C242" s="132"/>
      <c r="D242" s="309"/>
      <c r="E242" s="255"/>
      <c r="F242" s="253"/>
      <c r="G242" s="253"/>
      <c r="H242" s="253"/>
      <c r="I242" s="253"/>
      <c r="J242" s="253"/>
      <c r="K242" s="253"/>
      <c r="L242" s="253"/>
      <c r="M242" s="253"/>
      <c r="N242" s="253"/>
      <c r="AA242" s="256">
        <v>227</v>
      </c>
      <c r="AB242" s="256" t="str">
        <f t="shared" si="11"/>
        <v/>
      </c>
      <c r="AC242" s="256" t="str">
        <f t="shared" si="12"/>
        <v/>
      </c>
      <c r="AK242" s="296" t="str">
        <f t="shared" si="13"/>
        <v/>
      </c>
    </row>
    <row r="243" spans="1:37" x14ac:dyDescent="0.2">
      <c r="A243" s="294">
        <v>232</v>
      </c>
      <c r="B243" s="132"/>
      <c r="C243" s="132"/>
      <c r="D243" s="309"/>
      <c r="E243" s="255"/>
      <c r="F243" s="253"/>
      <c r="G243" s="253"/>
      <c r="H243" s="253"/>
      <c r="I243" s="253"/>
      <c r="J243" s="253"/>
      <c r="K243" s="253"/>
      <c r="L243" s="253"/>
      <c r="M243" s="253"/>
      <c r="N243" s="253"/>
      <c r="AA243" s="256">
        <v>228</v>
      </c>
      <c r="AB243" s="256" t="str">
        <f t="shared" si="11"/>
        <v/>
      </c>
      <c r="AC243" s="256" t="str">
        <f t="shared" si="12"/>
        <v/>
      </c>
      <c r="AK243" s="296" t="str">
        <f t="shared" si="13"/>
        <v/>
      </c>
    </row>
    <row r="244" spans="1:37" x14ac:dyDescent="0.2">
      <c r="A244" s="294">
        <v>233</v>
      </c>
      <c r="B244" s="132"/>
      <c r="C244" s="132"/>
      <c r="D244" s="309"/>
      <c r="E244" s="255"/>
      <c r="F244" s="253"/>
      <c r="G244" s="253"/>
      <c r="H244" s="253"/>
      <c r="I244" s="253"/>
      <c r="J244" s="253"/>
      <c r="K244" s="253"/>
      <c r="L244" s="253"/>
      <c r="M244" s="253"/>
      <c r="N244" s="253"/>
      <c r="AA244" s="256">
        <v>229</v>
      </c>
      <c r="AB244" s="256" t="str">
        <f t="shared" si="11"/>
        <v/>
      </c>
      <c r="AC244" s="256" t="str">
        <f t="shared" si="12"/>
        <v/>
      </c>
      <c r="AK244" s="296" t="str">
        <f t="shared" si="13"/>
        <v/>
      </c>
    </row>
    <row r="245" spans="1:37" x14ac:dyDescent="0.2">
      <c r="A245" s="294">
        <v>234</v>
      </c>
      <c r="B245" s="132"/>
      <c r="C245" s="132"/>
      <c r="D245" s="309"/>
      <c r="E245" s="255"/>
      <c r="F245" s="253"/>
      <c r="G245" s="253"/>
      <c r="H245" s="253"/>
      <c r="I245" s="253"/>
      <c r="J245" s="253"/>
      <c r="K245" s="253"/>
      <c r="L245" s="253"/>
      <c r="M245" s="253"/>
      <c r="N245" s="253"/>
      <c r="AA245" s="256">
        <v>230</v>
      </c>
      <c r="AB245" s="256" t="str">
        <f t="shared" si="11"/>
        <v/>
      </c>
      <c r="AC245" s="256" t="str">
        <f t="shared" si="12"/>
        <v/>
      </c>
      <c r="AK245" s="296" t="str">
        <f t="shared" si="13"/>
        <v/>
      </c>
    </row>
    <row r="246" spans="1:37" x14ac:dyDescent="0.2">
      <c r="A246" s="294">
        <v>235</v>
      </c>
      <c r="B246" s="132"/>
      <c r="C246" s="132"/>
      <c r="D246" s="309"/>
      <c r="E246" s="255"/>
      <c r="F246" s="253"/>
      <c r="G246" s="253"/>
      <c r="H246" s="253"/>
      <c r="I246" s="253"/>
      <c r="J246" s="253"/>
      <c r="K246" s="253"/>
      <c r="L246" s="253"/>
      <c r="M246" s="253"/>
      <c r="N246" s="253"/>
      <c r="AA246" s="256">
        <v>231</v>
      </c>
      <c r="AB246" s="256" t="str">
        <f t="shared" si="11"/>
        <v/>
      </c>
      <c r="AC246" s="256" t="str">
        <f t="shared" si="12"/>
        <v/>
      </c>
      <c r="AK246" s="296" t="str">
        <f t="shared" si="13"/>
        <v/>
      </c>
    </row>
    <row r="247" spans="1:37" x14ac:dyDescent="0.2">
      <c r="A247" s="294">
        <v>236</v>
      </c>
      <c r="B247" s="132"/>
      <c r="C247" s="132"/>
      <c r="D247" s="309"/>
      <c r="E247" s="255"/>
      <c r="F247" s="253"/>
      <c r="G247" s="253"/>
      <c r="H247" s="253"/>
      <c r="I247" s="253"/>
      <c r="J247" s="253"/>
      <c r="K247" s="253"/>
      <c r="L247" s="253"/>
      <c r="M247" s="253"/>
      <c r="N247" s="253"/>
      <c r="AA247" s="256">
        <v>232</v>
      </c>
      <c r="AB247" s="256" t="str">
        <f t="shared" si="11"/>
        <v/>
      </c>
      <c r="AC247" s="256" t="str">
        <f t="shared" si="12"/>
        <v/>
      </c>
      <c r="AK247" s="296" t="str">
        <f t="shared" si="13"/>
        <v/>
      </c>
    </row>
    <row r="248" spans="1:37" x14ac:dyDescent="0.2">
      <c r="A248" s="294">
        <v>237</v>
      </c>
      <c r="B248" s="132"/>
      <c r="C248" s="132"/>
      <c r="D248" s="309"/>
      <c r="E248" s="255"/>
      <c r="F248" s="253"/>
      <c r="G248" s="253"/>
      <c r="H248" s="253"/>
      <c r="I248" s="253"/>
      <c r="J248" s="253"/>
      <c r="K248" s="253"/>
      <c r="L248" s="253"/>
      <c r="M248" s="253"/>
      <c r="N248" s="253"/>
      <c r="AA248" s="256">
        <v>233</v>
      </c>
      <c r="AB248" s="256" t="str">
        <f t="shared" si="11"/>
        <v/>
      </c>
      <c r="AC248" s="256" t="str">
        <f t="shared" si="12"/>
        <v/>
      </c>
      <c r="AK248" s="296" t="str">
        <f t="shared" si="13"/>
        <v/>
      </c>
    </row>
    <row r="249" spans="1:37" x14ac:dyDescent="0.2">
      <c r="A249" s="294">
        <v>238</v>
      </c>
      <c r="B249" s="132"/>
      <c r="C249" s="132"/>
      <c r="D249" s="309"/>
      <c r="E249" s="255"/>
      <c r="F249" s="253"/>
      <c r="G249" s="253"/>
      <c r="H249" s="253"/>
      <c r="I249" s="253"/>
      <c r="J249" s="253"/>
      <c r="K249" s="253"/>
      <c r="L249" s="253"/>
      <c r="M249" s="253"/>
      <c r="N249" s="253"/>
      <c r="AA249" s="256">
        <v>234</v>
      </c>
      <c r="AB249" s="256" t="str">
        <f t="shared" si="11"/>
        <v/>
      </c>
      <c r="AC249" s="256" t="str">
        <f t="shared" si="12"/>
        <v/>
      </c>
      <c r="AK249" s="296" t="str">
        <f t="shared" si="13"/>
        <v/>
      </c>
    </row>
    <row r="250" spans="1:37" x14ac:dyDescent="0.2">
      <c r="A250" s="294">
        <v>239</v>
      </c>
      <c r="B250" s="132"/>
      <c r="C250" s="132"/>
      <c r="D250" s="309"/>
      <c r="E250" s="255"/>
      <c r="F250" s="253"/>
      <c r="G250" s="253"/>
      <c r="H250" s="253"/>
      <c r="I250" s="253"/>
      <c r="J250" s="253"/>
      <c r="K250" s="253"/>
      <c r="L250" s="253"/>
      <c r="M250" s="253"/>
      <c r="N250" s="253"/>
      <c r="AA250" s="256">
        <v>235</v>
      </c>
      <c r="AB250" s="256" t="str">
        <f t="shared" si="11"/>
        <v/>
      </c>
      <c r="AC250" s="256" t="str">
        <f t="shared" si="12"/>
        <v/>
      </c>
      <c r="AK250" s="296" t="str">
        <f t="shared" si="13"/>
        <v/>
      </c>
    </row>
    <row r="251" spans="1:37" x14ac:dyDescent="0.2">
      <c r="A251" s="294">
        <v>240</v>
      </c>
      <c r="B251" s="132"/>
      <c r="C251" s="132"/>
      <c r="D251" s="309"/>
      <c r="E251" s="255"/>
      <c r="F251" s="253"/>
      <c r="G251" s="253"/>
      <c r="H251" s="253"/>
      <c r="I251" s="253"/>
      <c r="J251" s="253"/>
      <c r="K251" s="253"/>
      <c r="L251" s="253"/>
      <c r="M251" s="253"/>
      <c r="N251" s="253"/>
      <c r="AA251" s="256">
        <v>236</v>
      </c>
      <c r="AB251" s="256" t="str">
        <f t="shared" si="11"/>
        <v/>
      </c>
      <c r="AC251" s="256" t="str">
        <f t="shared" si="12"/>
        <v/>
      </c>
      <c r="AK251" s="296" t="str">
        <f t="shared" si="13"/>
        <v/>
      </c>
    </row>
    <row r="252" spans="1:37" x14ac:dyDescent="0.2">
      <c r="A252" s="294">
        <v>241</v>
      </c>
      <c r="B252" s="132"/>
      <c r="C252" s="132"/>
      <c r="D252" s="309"/>
      <c r="E252" s="255"/>
      <c r="F252" s="253"/>
      <c r="G252" s="253"/>
      <c r="H252" s="253"/>
      <c r="I252" s="253"/>
      <c r="J252" s="253"/>
      <c r="K252" s="253"/>
      <c r="L252" s="253"/>
      <c r="M252" s="253"/>
      <c r="N252" s="253"/>
      <c r="AA252" s="256">
        <v>237</v>
      </c>
      <c r="AB252" s="256" t="str">
        <f t="shared" si="11"/>
        <v/>
      </c>
      <c r="AC252" s="256" t="str">
        <f t="shared" si="12"/>
        <v/>
      </c>
      <c r="AK252" s="296" t="str">
        <f t="shared" si="13"/>
        <v/>
      </c>
    </row>
    <row r="253" spans="1:37" x14ac:dyDescent="0.2">
      <c r="A253" s="294">
        <v>242</v>
      </c>
      <c r="B253" s="132"/>
      <c r="C253" s="132"/>
      <c r="D253" s="309"/>
      <c r="E253" s="255"/>
      <c r="F253" s="253"/>
      <c r="G253" s="253"/>
      <c r="H253" s="253"/>
      <c r="I253" s="253"/>
      <c r="J253" s="253"/>
      <c r="K253" s="253"/>
      <c r="L253" s="253"/>
      <c r="M253" s="253"/>
      <c r="N253" s="253"/>
      <c r="AA253" s="256">
        <v>238</v>
      </c>
      <c r="AB253" s="256" t="str">
        <f t="shared" si="11"/>
        <v/>
      </c>
      <c r="AC253" s="256" t="str">
        <f t="shared" si="12"/>
        <v/>
      </c>
      <c r="AK253" s="296" t="str">
        <f t="shared" si="13"/>
        <v/>
      </c>
    </row>
    <row r="254" spans="1:37" x14ac:dyDescent="0.2">
      <c r="A254" s="294">
        <v>243</v>
      </c>
      <c r="B254" s="132"/>
      <c r="C254" s="132"/>
      <c r="D254" s="309"/>
      <c r="E254" s="255"/>
      <c r="F254" s="253"/>
      <c r="G254" s="253"/>
      <c r="H254" s="253"/>
      <c r="I254" s="253"/>
      <c r="J254" s="253"/>
      <c r="K254" s="253"/>
      <c r="L254" s="253"/>
      <c r="M254" s="253"/>
      <c r="N254" s="253"/>
      <c r="AA254" s="256">
        <v>239</v>
      </c>
      <c r="AB254" s="256" t="str">
        <f t="shared" si="11"/>
        <v/>
      </c>
      <c r="AC254" s="256" t="str">
        <f t="shared" si="12"/>
        <v/>
      </c>
      <c r="AK254" s="296" t="str">
        <f t="shared" si="13"/>
        <v/>
      </c>
    </row>
    <row r="255" spans="1:37" x14ac:dyDescent="0.2">
      <c r="A255" s="294">
        <v>244</v>
      </c>
      <c r="B255" s="132"/>
      <c r="C255" s="132"/>
      <c r="D255" s="309"/>
      <c r="E255" s="255"/>
      <c r="F255" s="253"/>
      <c r="G255" s="253"/>
      <c r="H255" s="253"/>
      <c r="I255" s="253"/>
      <c r="J255" s="253"/>
      <c r="K255" s="253"/>
      <c r="L255" s="253"/>
      <c r="M255" s="253"/>
      <c r="N255" s="253"/>
      <c r="AA255" s="256">
        <v>240</v>
      </c>
      <c r="AB255" s="256" t="str">
        <f t="shared" si="11"/>
        <v/>
      </c>
      <c r="AC255" s="256" t="str">
        <f t="shared" si="12"/>
        <v/>
      </c>
      <c r="AK255" s="296" t="str">
        <f t="shared" si="13"/>
        <v/>
      </c>
    </row>
    <row r="256" spans="1:37" x14ac:dyDescent="0.2">
      <c r="A256" s="294">
        <v>245</v>
      </c>
      <c r="B256" s="132"/>
      <c r="C256" s="132"/>
      <c r="D256" s="309"/>
      <c r="E256" s="255"/>
      <c r="F256" s="253"/>
      <c r="G256" s="253"/>
      <c r="H256" s="253"/>
      <c r="I256" s="253"/>
      <c r="J256" s="253"/>
      <c r="K256" s="253"/>
      <c r="L256" s="253"/>
      <c r="M256" s="253"/>
      <c r="N256" s="253"/>
      <c r="AA256" s="256">
        <v>241</v>
      </c>
      <c r="AB256" s="256" t="str">
        <f t="shared" si="11"/>
        <v/>
      </c>
      <c r="AC256" s="256" t="str">
        <f t="shared" si="12"/>
        <v/>
      </c>
      <c r="AK256" s="296" t="str">
        <f t="shared" si="13"/>
        <v/>
      </c>
    </row>
    <row r="257" spans="1:37" x14ac:dyDescent="0.2">
      <c r="A257" s="294">
        <v>246</v>
      </c>
      <c r="B257" s="132"/>
      <c r="C257" s="132"/>
      <c r="D257" s="309"/>
      <c r="E257" s="255"/>
      <c r="F257" s="253"/>
      <c r="G257" s="253"/>
      <c r="H257" s="253"/>
      <c r="I257" s="253"/>
      <c r="J257" s="253"/>
      <c r="K257" s="253"/>
      <c r="L257" s="253"/>
      <c r="M257" s="253"/>
      <c r="N257" s="253"/>
      <c r="AA257" s="256">
        <v>242</v>
      </c>
      <c r="AB257" s="256" t="str">
        <f t="shared" si="11"/>
        <v/>
      </c>
      <c r="AC257" s="256" t="str">
        <f t="shared" si="12"/>
        <v/>
      </c>
      <c r="AK257" s="296" t="str">
        <f t="shared" si="13"/>
        <v/>
      </c>
    </row>
    <row r="258" spans="1:37" x14ac:dyDescent="0.2">
      <c r="A258" s="294">
        <v>247</v>
      </c>
      <c r="B258" s="132"/>
      <c r="C258" s="132"/>
      <c r="D258" s="309"/>
      <c r="E258" s="255"/>
      <c r="F258" s="253"/>
      <c r="G258" s="253"/>
      <c r="H258" s="253"/>
      <c r="I258" s="253"/>
      <c r="J258" s="253"/>
      <c r="K258" s="253"/>
      <c r="L258" s="253"/>
      <c r="M258" s="253"/>
      <c r="N258" s="253"/>
      <c r="AA258" s="256">
        <v>243</v>
      </c>
      <c r="AB258" s="256" t="str">
        <f t="shared" si="11"/>
        <v/>
      </c>
      <c r="AC258" s="256" t="str">
        <f t="shared" si="12"/>
        <v/>
      </c>
      <c r="AK258" s="296" t="str">
        <f t="shared" si="13"/>
        <v/>
      </c>
    </row>
    <row r="259" spans="1:37" x14ac:dyDescent="0.2">
      <c r="A259" s="294">
        <v>248</v>
      </c>
      <c r="B259" s="132"/>
      <c r="C259" s="132"/>
      <c r="D259" s="309"/>
      <c r="E259" s="255"/>
      <c r="F259" s="253"/>
      <c r="G259" s="253"/>
      <c r="H259" s="253"/>
      <c r="I259" s="253"/>
      <c r="J259" s="253"/>
      <c r="K259" s="253"/>
      <c r="L259" s="253"/>
      <c r="M259" s="253"/>
      <c r="N259" s="253"/>
      <c r="AA259" s="256">
        <v>244</v>
      </c>
      <c r="AB259" s="256" t="str">
        <f t="shared" si="11"/>
        <v/>
      </c>
      <c r="AC259" s="256" t="str">
        <f t="shared" si="12"/>
        <v/>
      </c>
      <c r="AK259" s="296" t="str">
        <f t="shared" si="13"/>
        <v/>
      </c>
    </row>
    <row r="260" spans="1:37" x14ac:dyDescent="0.2">
      <c r="A260" s="294">
        <v>249</v>
      </c>
      <c r="B260" s="132"/>
      <c r="C260" s="132"/>
      <c r="D260" s="309"/>
      <c r="E260" s="255"/>
      <c r="F260" s="253"/>
      <c r="G260" s="253"/>
      <c r="H260" s="253"/>
      <c r="I260" s="253"/>
      <c r="J260" s="253"/>
      <c r="K260" s="253"/>
      <c r="L260" s="253"/>
      <c r="M260" s="253"/>
      <c r="N260" s="253"/>
      <c r="AA260" s="256">
        <v>245</v>
      </c>
      <c r="AB260" s="256" t="str">
        <f t="shared" si="11"/>
        <v/>
      </c>
      <c r="AC260" s="256" t="str">
        <f t="shared" si="12"/>
        <v/>
      </c>
      <c r="AK260" s="296" t="str">
        <f t="shared" si="13"/>
        <v/>
      </c>
    </row>
    <row r="261" spans="1:37" x14ac:dyDescent="0.2">
      <c r="A261" s="294">
        <v>250</v>
      </c>
      <c r="B261" s="132"/>
      <c r="C261" s="132"/>
      <c r="D261" s="309"/>
      <c r="E261" s="255"/>
      <c r="F261" s="253"/>
      <c r="G261" s="253"/>
      <c r="H261" s="253"/>
      <c r="I261" s="253"/>
      <c r="J261" s="253"/>
      <c r="K261" s="253"/>
      <c r="L261" s="253"/>
      <c r="M261" s="253"/>
      <c r="N261" s="253"/>
      <c r="AA261" s="256">
        <v>246</v>
      </c>
      <c r="AB261" s="256" t="str">
        <f t="shared" si="11"/>
        <v/>
      </c>
      <c r="AC261" s="256" t="str">
        <f t="shared" si="12"/>
        <v/>
      </c>
      <c r="AK261" s="296" t="str">
        <f t="shared" si="13"/>
        <v/>
      </c>
    </row>
    <row r="262" spans="1:37" x14ac:dyDescent="0.2">
      <c r="A262" s="294">
        <v>251</v>
      </c>
      <c r="B262" s="132"/>
      <c r="C262" s="132"/>
      <c r="D262" s="309"/>
      <c r="E262" s="255"/>
      <c r="F262" s="253"/>
      <c r="G262" s="253"/>
      <c r="H262" s="253"/>
      <c r="I262" s="253"/>
      <c r="J262" s="253"/>
      <c r="K262" s="253"/>
      <c r="L262" s="253"/>
      <c r="M262" s="253"/>
      <c r="N262" s="253"/>
      <c r="AA262" s="256">
        <v>247</v>
      </c>
      <c r="AB262" s="256" t="str">
        <f t="shared" si="11"/>
        <v/>
      </c>
      <c r="AC262" s="256" t="str">
        <f t="shared" si="12"/>
        <v/>
      </c>
      <c r="AK262" s="296" t="str">
        <f t="shared" si="13"/>
        <v/>
      </c>
    </row>
    <row r="263" spans="1:37" x14ac:dyDescent="0.2">
      <c r="A263" s="294">
        <v>252</v>
      </c>
      <c r="B263" s="132"/>
      <c r="C263" s="132"/>
      <c r="D263" s="309"/>
      <c r="E263" s="255"/>
      <c r="F263" s="253"/>
      <c r="G263" s="253"/>
      <c r="H263" s="253"/>
      <c r="I263" s="253"/>
      <c r="J263" s="253"/>
      <c r="K263" s="253"/>
      <c r="L263" s="253"/>
      <c r="M263" s="253"/>
      <c r="N263" s="253"/>
      <c r="AA263" s="256">
        <v>248</v>
      </c>
      <c r="AB263" s="256" t="str">
        <f t="shared" si="11"/>
        <v/>
      </c>
      <c r="AC263" s="256" t="str">
        <f t="shared" si="12"/>
        <v/>
      </c>
      <c r="AK263" s="296" t="str">
        <f t="shared" si="13"/>
        <v/>
      </c>
    </row>
    <row r="264" spans="1:37" x14ac:dyDescent="0.2">
      <c r="A264" s="294">
        <v>253</v>
      </c>
      <c r="B264" s="132"/>
      <c r="C264" s="132"/>
      <c r="D264" s="309"/>
      <c r="E264" s="255"/>
      <c r="F264" s="253"/>
      <c r="G264" s="253"/>
      <c r="H264" s="253"/>
      <c r="I264" s="253"/>
      <c r="J264" s="253"/>
      <c r="K264" s="253"/>
      <c r="L264" s="253"/>
      <c r="M264" s="253"/>
      <c r="N264" s="253"/>
      <c r="AA264" s="256">
        <v>249</v>
      </c>
      <c r="AB264" s="256" t="str">
        <f t="shared" si="11"/>
        <v/>
      </c>
      <c r="AC264" s="256" t="str">
        <f t="shared" si="12"/>
        <v/>
      </c>
      <c r="AK264" s="296" t="str">
        <f t="shared" si="13"/>
        <v/>
      </c>
    </row>
    <row r="265" spans="1:37" x14ac:dyDescent="0.2">
      <c r="A265" s="294">
        <v>254</v>
      </c>
      <c r="B265" s="132"/>
      <c r="C265" s="132"/>
      <c r="D265" s="309"/>
      <c r="E265" s="255"/>
      <c r="F265" s="253"/>
      <c r="G265" s="253"/>
      <c r="H265" s="253"/>
      <c r="I265" s="253"/>
      <c r="J265" s="253"/>
      <c r="K265" s="253"/>
      <c r="L265" s="253"/>
      <c r="M265" s="253"/>
      <c r="N265" s="253"/>
      <c r="AA265" s="256">
        <v>250</v>
      </c>
      <c r="AB265" s="256" t="str">
        <f t="shared" si="11"/>
        <v/>
      </c>
      <c r="AC265" s="256" t="str">
        <f t="shared" si="12"/>
        <v/>
      </c>
      <c r="AK265" s="296" t="str">
        <f t="shared" si="13"/>
        <v/>
      </c>
    </row>
    <row r="266" spans="1:37" x14ac:dyDescent="0.2">
      <c r="A266" s="294">
        <v>255</v>
      </c>
      <c r="B266" s="132"/>
      <c r="C266" s="132"/>
      <c r="D266" s="309"/>
      <c r="E266" s="255"/>
      <c r="F266" s="253"/>
      <c r="G266" s="253"/>
      <c r="H266" s="253"/>
      <c r="I266" s="253"/>
      <c r="J266" s="253"/>
      <c r="K266" s="253"/>
      <c r="L266" s="253"/>
      <c r="M266" s="253"/>
      <c r="N266" s="253"/>
      <c r="AA266" s="256">
        <v>251</v>
      </c>
      <c r="AB266" s="256" t="str">
        <f t="shared" si="11"/>
        <v/>
      </c>
      <c r="AC266" s="256" t="str">
        <f t="shared" si="12"/>
        <v/>
      </c>
      <c r="AK266" s="296" t="str">
        <f t="shared" si="13"/>
        <v/>
      </c>
    </row>
    <row r="267" spans="1:37" x14ac:dyDescent="0.2">
      <c r="A267" s="294">
        <v>256</v>
      </c>
      <c r="B267" s="132"/>
      <c r="C267" s="132"/>
      <c r="D267" s="309"/>
      <c r="E267" s="255"/>
      <c r="F267" s="253"/>
      <c r="G267" s="253"/>
      <c r="H267" s="253"/>
      <c r="I267" s="253"/>
      <c r="J267" s="253"/>
      <c r="K267" s="253"/>
      <c r="L267" s="253"/>
      <c r="M267" s="253"/>
      <c r="N267" s="253"/>
      <c r="AA267" s="256">
        <v>252</v>
      </c>
      <c r="AB267" s="256" t="str">
        <f t="shared" si="11"/>
        <v/>
      </c>
      <c r="AC267" s="256" t="str">
        <f t="shared" si="12"/>
        <v/>
      </c>
      <c r="AK267" s="296" t="str">
        <f t="shared" si="13"/>
        <v/>
      </c>
    </row>
    <row r="268" spans="1:37" x14ac:dyDescent="0.2">
      <c r="A268" s="294">
        <v>257</v>
      </c>
      <c r="B268" s="132"/>
      <c r="C268" s="132"/>
      <c r="D268" s="309"/>
      <c r="E268" s="255"/>
      <c r="F268" s="253"/>
      <c r="G268" s="253"/>
      <c r="H268" s="253"/>
      <c r="I268" s="253"/>
      <c r="J268" s="253"/>
      <c r="K268" s="253"/>
      <c r="L268" s="253"/>
      <c r="M268" s="253"/>
      <c r="N268" s="253"/>
      <c r="AA268" s="256">
        <v>253</v>
      </c>
      <c r="AB268" s="256" t="str">
        <f t="shared" si="11"/>
        <v/>
      </c>
      <c r="AC268" s="256" t="str">
        <f t="shared" si="12"/>
        <v/>
      </c>
      <c r="AK268" s="296" t="str">
        <f t="shared" si="13"/>
        <v/>
      </c>
    </row>
    <row r="269" spans="1:37" x14ac:dyDescent="0.2">
      <c r="A269" s="294">
        <v>258</v>
      </c>
      <c r="B269" s="132"/>
      <c r="C269" s="132"/>
      <c r="D269" s="309"/>
      <c r="E269" s="255"/>
      <c r="F269" s="253"/>
      <c r="G269" s="253"/>
      <c r="H269" s="253"/>
      <c r="I269" s="253"/>
      <c r="J269" s="253"/>
      <c r="K269" s="253"/>
      <c r="L269" s="253"/>
      <c r="M269" s="253"/>
      <c r="N269" s="253"/>
      <c r="AA269" s="256">
        <v>254</v>
      </c>
      <c r="AB269" s="256" t="str">
        <f t="shared" si="11"/>
        <v/>
      </c>
      <c r="AC269" s="256" t="str">
        <f t="shared" si="12"/>
        <v/>
      </c>
      <c r="AK269" s="296" t="str">
        <f t="shared" si="13"/>
        <v/>
      </c>
    </row>
    <row r="270" spans="1:37" x14ac:dyDescent="0.2">
      <c r="A270" s="294">
        <v>259</v>
      </c>
      <c r="B270" s="132"/>
      <c r="C270" s="132"/>
      <c r="D270" s="309"/>
      <c r="E270" s="255"/>
      <c r="F270" s="253"/>
      <c r="G270" s="253"/>
      <c r="H270" s="253"/>
      <c r="I270" s="253"/>
      <c r="J270" s="253"/>
      <c r="K270" s="253"/>
      <c r="L270" s="253"/>
      <c r="M270" s="253"/>
      <c r="N270" s="253"/>
      <c r="AA270" s="256">
        <v>255</v>
      </c>
      <c r="AB270" s="256" t="str">
        <f t="shared" si="11"/>
        <v/>
      </c>
      <c r="AC270" s="256" t="str">
        <f t="shared" si="12"/>
        <v/>
      </c>
      <c r="AK270" s="296" t="str">
        <f t="shared" si="13"/>
        <v/>
      </c>
    </row>
    <row r="271" spans="1:37" x14ac:dyDescent="0.2">
      <c r="A271" s="294">
        <v>260</v>
      </c>
      <c r="B271" s="132"/>
      <c r="C271" s="132"/>
      <c r="D271" s="309"/>
      <c r="E271" s="255"/>
      <c r="F271" s="253"/>
      <c r="G271" s="253"/>
      <c r="H271" s="253"/>
      <c r="I271" s="253"/>
      <c r="J271" s="253"/>
      <c r="K271" s="253"/>
      <c r="L271" s="253"/>
      <c r="M271" s="253"/>
      <c r="N271" s="253"/>
      <c r="AA271" s="256">
        <v>256</v>
      </c>
      <c r="AB271" s="256" t="str">
        <f t="shared" si="11"/>
        <v/>
      </c>
      <c r="AC271" s="256" t="str">
        <f t="shared" si="12"/>
        <v/>
      </c>
      <c r="AK271" s="296" t="str">
        <f t="shared" si="13"/>
        <v/>
      </c>
    </row>
    <row r="272" spans="1:37" x14ac:dyDescent="0.2">
      <c r="A272" s="294">
        <v>261</v>
      </c>
      <c r="B272" s="132"/>
      <c r="C272" s="132"/>
      <c r="D272" s="309"/>
      <c r="E272" s="255"/>
      <c r="F272" s="253"/>
      <c r="G272" s="253"/>
      <c r="H272" s="253"/>
      <c r="I272" s="253"/>
      <c r="J272" s="253"/>
      <c r="K272" s="253"/>
      <c r="L272" s="253"/>
      <c r="M272" s="253"/>
      <c r="N272" s="253"/>
      <c r="AA272" s="256">
        <v>257</v>
      </c>
      <c r="AB272" s="256" t="str">
        <f t="shared" ref="AB272:AB335" si="14">IF(AK273="","",B268)</f>
        <v/>
      </c>
      <c r="AC272" s="256" t="str">
        <f t="shared" ref="AC272:AC335" si="15">IF(AK273="","",C268)</f>
        <v/>
      </c>
      <c r="AK272" s="296" t="str">
        <f t="shared" si="13"/>
        <v/>
      </c>
    </row>
    <row r="273" spans="1:37" x14ac:dyDescent="0.2">
      <c r="A273" s="294">
        <v>262</v>
      </c>
      <c r="B273" s="132"/>
      <c r="C273" s="132"/>
      <c r="D273" s="309"/>
      <c r="E273" s="255"/>
      <c r="F273" s="253"/>
      <c r="G273" s="253"/>
      <c r="H273" s="253"/>
      <c r="I273" s="253"/>
      <c r="J273" s="253"/>
      <c r="K273" s="253"/>
      <c r="L273" s="253"/>
      <c r="M273" s="253"/>
      <c r="N273" s="253"/>
      <c r="AA273" s="256">
        <v>258</v>
      </c>
      <c r="AB273" s="256" t="str">
        <f t="shared" si="14"/>
        <v/>
      </c>
      <c r="AC273" s="256" t="str">
        <f t="shared" si="15"/>
        <v/>
      </c>
      <c r="AK273" s="296" t="str">
        <f t="shared" ref="AK273:AK336" si="16">IF(OR(B268=0,C268=0),"",C268-B268)</f>
        <v/>
      </c>
    </row>
    <row r="274" spans="1:37" x14ac:dyDescent="0.2">
      <c r="A274" s="294">
        <v>263</v>
      </c>
      <c r="B274" s="132"/>
      <c r="C274" s="132"/>
      <c r="D274" s="309"/>
      <c r="E274" s="255"/>
      <c r="F274" s="253"/>
      <c r="G274" s="253"/>
      <c r="H274" s="253"/>
      <c r="I274" s="253"/>
      <c r="J274" s="253"/>
      <c r="K274" s="253"/>
      <c r="L274" s="253"/>
      <c r="M274" s="253"/>
      <c r="N274" s="253"/>
      <c r="AA274" s="256">
        <v>259</v>
      </c>
      <c r="AB274" s="256" t="str">
        <f t="shared" si="14"/>
        <v/>
      </c>
      <c r="AC274" s="256" t="str">
        <f t="shared" si="15"/>
        <v/>
      </c>
      <c r="AK274" s="296" t="str">
        <f t="shared" si="16"/>
        <v/>
      </c>
    </row>
    <row r="275" spans="1:37" x14ac:dyDescent="0.2">
      <c r="A275" s="294">
        <v>264</v>
      </c>
      <c r="B275" s="132"/>
      <c r="C275" s="132"/>
      <c r="D275" s="309"/>
      <c r="E275" s="255"/>
      <c r="F275" s="253"/>
      <c r="G275" s="253"/>
      <c r="H275" s="253"/>
      <c r="I275" s="253"/>
      <c r="J275" s="253"/>
      <c r="K275" s="253"/>
      <c r="L275" s="253"/>
      <c r="M275" s="253"/>
      <c r="N275" s="253"/>
      <c r="AA275" s="256">
        <v>260</v>
      </c>
      <c r="AB275" s="256" t="str">
        <f t="shared" si="14"/>
        <v/>
      </c>
      <c r="AC275" s="256" t="str">
        <f t="shared" si="15"/>
        <v/>
      </c>
      <c r="AK275" s="296" t="str">
        <f t="shared" si="16"/>
        <v/>
      </c>
    </row>
    <row r="276" spans="1:37" x14ac:dyDescent="0.2">
      <c r="A276" s="294">
        <v>265</v>
      </c>
      <c r="B276" s="132"/>
      <c r="C276" s="132"/>
      <c r="D276" s="309"/>
      <c r="E276" s="255"/>
      <c r="F276" s="253"/>
      <c r="G276" s="253"/>
      <c r="H276" s="253"/>
      <c r="I276" s="253"/>
      <c r="J276" s="253"/>
      <c r="K276" s="253"/>
      <c r="L276" s="253"/>
      <c r="M276" s="253"/>
      <c r="N276" s="253"/>
      <c r="AA276" s="256">
        <v>261</v>
      </c>
      <c r="AB276" s="256" t="str">
        <f t="shared" si="14"/>
        <v/>
      </c>
      <c r="AC276" s="256" t="str">
        <f t="shared" si="15"/>
        <v/>
      </c>
      <c r="AK276" s="296" t="str">
        <f t="shared" si="16"/>
        <v/>
      </c>
    </row>
    <row r="277" spans="1:37" x14ac:dyDescent="0.2">
      <c r="A277" s="294">
        <v>266</v>
      </c>
      <c r="B277" s="132"/>
      <c r="C277" s="132"/>
      <c r="D277" s="309"/>
      <c r="E277" s="255"/>
      <c r="F277" s="253"/>
      <c r="G277" s="253"/>
      <c r="H277" s="253"/>
      <c r="I277" s="253"/>
      <c r="J277" s="253"/>
      <c r="K277" s="253"/>
      <c r="L277" s="253"/>
      <c r="M277" s="253"/>
      <c r="N277" s="253"/>
      <c r="AA277" s="256">
        <v>262</v>
      </c>
      <c r="AB277" s="256" t="str">
        <f t="shared" si="14"/>
        <v/>
      </c>
      <c r="AC277" s="256" t="str">
        <f t="shared" si="15"/>
        <v/>
      </c>
      <c r="AK277" s="296" t="str">
        <f t="shared" si="16"/>
        <v/>
      </c>
    </row>
    <row r="278" spans="1:37" x14ac:dyDescent="0.2">
      <c r="A278" s="294">
        <v>267</v>
      </c>
      <c r="B278" s="132"/>
      <c r="C278" s="132"/>
      <c r="D278" s="309"/>
      <c r="E278" s="255"/>
      <c r="F278" s="253"/>
      <c r="G278" s="253"/>
      <c r="H278" s="253"/>
      <c r="I278" s="253"/>
      <c r="J278" s="253"/>
      <c r="K278" s="253"/>
      <c r="L278" s="253"/>
      <c r="M278" s="253"/>
      <c r="N278" s="253"/>
      <c r="AA278" s="256">
        <v>263</v>
      </c>
      <c r="AB278" s="256" t="str">
        <f t="shared" si="14"/>
        <v/>
      </c>
      <c r="AC278" s="256" t="str">
        <f t="shared" si="15"/>
        <v/>
      </c>
      <c r="AK278" s="296" t="str">
        <f t="shared" si="16"/>
        <v/>
      </c>
    </row>
    <row r="279" spans="1:37" x14ac:dyDescent="0.2">
      <c r="A279" s="294">
        <v>268</v>
      </c>
      <c r="B279" s="132"/>
      <c r="C279" s="132"/>
      <c r="D279" s="309"/>
      <c r="E279" s="255"/>
      <c r="F279" s="253"/>
      <c r="G279" s="253"/>
      <c r="H279" s="253"/>
      <c r="I279" s="253"/>
      <c r="J279" s="253"/>
      <c r="K279" s="253"/>
      <c r="L279" s="253"/>
      <c r="M279" s="253"/>
      <c r="N279" s="253"/>
      <c r="AA279" s="256">
        <v>264</v>
      </c>
      <c r="AB279" s="256" t="str">
        <f t="shared" si="14"/>
        <v/>
      </c>
      <c r="AC279" s="256" t="str">
        <f t="shared" si="15"/>
        <v/>
      </c>
      <c r="AK279" s="296" t="str">
        <f t="shared" si="16"/>
        <v/>
      </c>
    </row>
    <row r="280" spans="1:37" x14ac:dyDescent="0.2">
      <c r="A280" s="294">
        <v>269</v>
      </c>
      <c r="B280" s="132"/>
      <c r="C280" s="132"/>
      <c r="D280" s="309"/>
      <c r="E280" s="255"/>
      <c r="F280" s="253"/>
      <c r="G280" s="253"/>
      <c r="H280" s="253"/>
      <c r="I280" s="253"/>
      <c r="J280" s="253"/>
      <c r="K280" s="253"/>
      <c r="L280" s="253"/>
      <c r="M280" s="253"/>
      <c r="N280" s="253"/>
      <c r="AA280" s="256">
        <v>265</v>
      </c>
      <c r="AB280" s="256" t="str">
        <f t="shared" si="14"/>
        <v/>
      </c>
      <c r="AC280" s="256" t="str">
        <f t="shared" si="15"/>
        <v/>
      </c>
      <c r="AK280" s="296" t="str">
        <f t="shared" si="16"/>
        <v/>
      </c>
    </row>
    <row r="281" spans="1:37" x14ac:dyDescent="0.2">
      <c r="A281" s="294">
        <v>270</v>
      </c>
      <c r="B281" s="132"/>
      <c r="C281" s="132"/>
      <c r="D281" s="309"/>
      <c r="E281" s="255"/>
      <c r="F281" s="253"/>
      <c r="G281" s="253"/>
      <c r="H281" s="253"/>
      <c r="I281" s="253"/>
      <c r="J281" s="253"/>
      <c r="K281" s="253"/>
      <c r="L281" s="253"/>
      <c r="M281" s="253"/>
      <c r="N281" s="253"/>
      <c r="AA281" s="256">
        <v>266</v>
      </c>
      <c r="AB281" s="256" t="str">
        <f t="shared" si="14"/>
        <v/>
      </c>
      <c r="AC281" s="256" t="str">
        <f t="shared" si="15"/>
        <v/>
      </c>
      <c r="AK281" s="296" t="str">
        <f t="shared" si="16"/>
        <v/>
      </c>
    </row>
    <row r="282" spans="1:37" x14ac:dyDescent="0.2">
      <c r="A282" s="294">
        <v>271</v>
      </c>
      <c r="B282" s="132"/>
      <c r="C282" s="132"/>
      <c r="D282" s="309"/>
      <c r="E282" s="255"/>
      <c r="F282" s="253"/>
      <c r="G282" s="253"/>
      <c r="H282" s="253"/>
      <c r="I282" s="253"/>
      <c r="J282" s="253"/>
      <c r="K282" s="253"/>
      <c r="L282" s="253"/>
      <c r="M282" s="253"/>
      <c r="N282" s="253"/>
      <c r="AA282" s="256">
        <v>267</v>
      </c>
      <c r="AB282" s="256" t="str">
        <f t="shared" si="14"/>
        <v/>
      </c>
      <c r="AC282" s="256" t="str">
        <f t="shared" si="15"/>
        <v/>
      </c>
      <c r="AK282" s="296" t="str">
        <f t="shared" si="16"/>
        <v/>
      </c>
    </row>
    <row r="283" spans="1:37" x14ac:dyDescent="0.2">
      <c r="A283" s="294">
        <v>272</v>
      </c>
      <c r="B283" s="132"/>
      <c r="C283" s="132"/>
      <c r="D283" s="309"/>
      <c r="E283" s="255"/>
      <c r="F283" s="253"/>
      <c r="G283" s="253"/>
      <c r="H283" s="253"/>
      <c r="I283" s="253"/>
      <c r="J283" s="253"/>
      <c r="K283" s="253"/>
      <c r="L283" s="253"/>
      <c r="M283" s="253"/>
      <c r="N283" s="253"/>
      <c r="AA283" s="256">
        <v>268</v>
      </c>
      <c r="AB283" s="256" t="str">
        <f t="shared" si="14"/>
        <v/>
      </c>
      <c r="AC283" s="256" t="str">
        <f t="shared" si="15"/>
        <v/>
      </c>
      <c r="AK283" s="296" t="str">
        <f t="shared" si="16"/>
        <v/>
      </c>
    </row>
    <row r="284" spans="1:37" x14ac:dyDescent="0.2">
      <c r="A284" s="294">
        <v>273</v>
      </c>
      <c r="B284" s="132"/>
      <c r="C284" s="132"/>
      <c r="D284" s="309"/>
      <c r="E284" s="255"/>
      <c r="F284" s="253"/>
      <c r="G284" s="253"/>
      <c r="H284" s="253"/>
      <c r="I284" s="253"/>
      <c r="J284" s="253"/>
      <c r="K284" s="253"/>
      <c r="L284" s="253"/>
      <c r="M284" s="253"/>
      <c r="N284" s="253"/>
      <c r="AA284" s="256">
        <v>269</v>
      </c>
      <c r="AB284" s="256" t="str">
        <f t="shared" si="14"/>
        <v/>
      </c>
      <c r="AC284" s="256" t="str">
        <f t="shared" si="15"/>
        <v/>
      </c>
      <c r="AK284" s="296" t="str">
        <f t="shared" si="16"/>
        <v/>
      </c>
    </row>
    <row r="285" spans="1:37" x14ac:dyDescent="0.2">
      <c r="A285" s="294">
        <v>274</v>
      </c>
      <c r="B285" s="132"/>
      <c r="C285" s="132"/>
      <c r="D285" s="309"/>
      <c r="E285" s="255"/>
      <c r="F285" s="253"/>
      <c r="G285" s="253"/>
      <c r="H285" s="253"/>
      <c r="I285" s="253"/>
      <c r="J285" s="253"/>
      <c r="K285" s="253"/>
      <c r="L285" s="253"/>
      <c r="M285" s="253"/>
      <c r="N285" s="253"/>
      <c r="AA285" s="256">
        <v>270</v>
      </c>
      <c r="AB285" s="256" t="str">
        <f t="shared" si="14"/>
        <v/>
      </c>
      <c r="AC285" s="256" t="str">
        <f t="shared" si="15"/>
        <v/>
      </c>
      <c r="AK285" s="296" t="str">
        <f t="shared" si="16"/>
        <v/>
      </c>
    </row>
    <row r="286" spans="1:37" x14ac:dyDescent="0.2">
      <c r="A286" s="294">
        <v>275</v>
      </c>
      <c r="B286" s="132"/>
      <c r="C286" s="132"/>
      <c r="D286" s="309"/>
      <c r="E286" s="255"/>
      <c r="F286" s="253"/>
      <c r="G286" s="253"/>
      <c r="H286" s="253"/>
      <c r="I286" s="253"/>
      <c r="J286" s="253"/>
      <c r="K286" s="253"/>
      <c r="L286" s="253"/>
      <c r="M286" s="253"/>
      <c r="N286" s="253"/>
      <c r="AA286" s="256">
        <v>271</v>
      </c>
      <c r="AB286" s="256" t="str">
        <f t="shared" si="14"/>
        <v/>
      </c>
      <c r="AC286" s="256" t="str">
        <f t="shared" si="15"/>
        <v/>
      </c>
      <c r="AK286" s="296" t="str">
        <f t="shared" si="16"/>
        <v/>
      </c>
    </row>
    <row r="287" spans="1:37" x14ac:dyDescent="0.2">
      <c r="A287" s="294">
        <v>276</v>
      </c>
      <c r="B287" s="132"/>
      <c r="C287" s="132"/>
      <c r="D287" s="309"/>
      <c r="E287" s="255"/>
      <c r="F287" s="253"/>
      <c r="G287" s="253"/>
      <c r="H287" s="253"/>
      <c r="I287" s="253"/>
      <c r="J287" s="253"/>
      <c r="K287" s="253"/>
      <c r="L287" s="253"/>
      <c r="M287" s="253"/>
      <c r="N287" s="253"/>
      <c r="AA287" s="256">
        <v>272</v>
      </c>
      <c r="AB287" s="256" t="str">
        <f t="shared" si="14"/>
        <v/>
      </c>
      <c r="AC287" s="256" t="str">
        <f t="shared" si="15"/>
        <v/>
      </c>
      <c r="AK287" s="296" t="str">
        <f t="shared" si="16"/>
        <v/>
      </c>
    </row>
    <row r="288" spans="1:37" x14ac:dyDescent="0.2">
      <c r="A288" s="294">
        <v>277</v>
      </c>
      <c r="B288" s="132"/>
      <c r="C288" s="132"/>
      <c r="D288" s="309"/>
      <c r="E288" s="255"/>
      <c r="F288" s="253"/>
      <c r="G288" s="253"/>
      <c r="H288" s="253"/>
      <c r="I288" s="253"/>
      <c r="J288" s="253"/>
      <c r="K288" s="253"/>
      <c r="L288" s="253"/>
      <c r="M288" s="253"/>
      <c r="N288" s="253"/>
      <c r="AA288" s="256">
        <v>273</v>
      </c>
      <c r="AB288" s="256" t="str">
        <f t="shared" si="14"/>
        <v/>
      </c>
      <c r="AC288" s="256" t="str">
        <f t="shared" si="15"/>
        <v/>
      </c>
      <c r="AK288" s="296" t="str">
        <f t="shared" si="16"/>
        <v/>
      </c>
    </row>
    <row r="289" spans="1:37" x14ac:dyDescent="0.2">
      <c r="A289" s="294">
        <v>278</v>
      </c>
      <c r="B289" s="132"/>
      <c r="C289" s="132"/>
      <c r="D289" s="309"/>
      <c r="E289" s="255"/>
      <c r="F289" s="253"/>
      <c r="G289" s="253"/>
      <c r="H289" s="253"/>
      <c r="I289" s="253"/>
      <c r="J289" s="253"/>
      <c r="K289" s="253"/>
      <c r="L289" s="253"/>
      <c r="M289" s="253"/>
      <c r="N289" s="253"/>
      <c r="AA289" s="256">
        <v>274</v>
      </c>
      <c r="AB289" s="256" t="str">
        <f t="shared" si="14"/>
        <v/>
      </c>
      <c r="AC289" s="256" t="str">
        <f t="shared" si="15"/>
        <v/>
      </c>
      <c r="AK289" s="296" t="str">
        <f t="shared" si="16"/>
        <v/>
      </c>
    </row>
    <row r="290" spans="1:37" x14ac:dyDescent="0.2">
      <c r="A290" s="294">
        <v>279</v>
      </c>
      <c r="B290" s="132"/>
      <c r="C290" s="132"/>
      <c r="D290" s="309"/>
      <c r="E290" s="255"/>
      <c r="F290" s="253"/>
      <c r="G290" s="253"/>
      <c r="H290" s="253"/>
      <c r="I290" s="253"/>
      <c r="J290" s="253"/>
      <c r="K290" s="253"/>
      <c r="L290" s="253"/>
      <c r="M290" s="253"/>
      <c r="N290" s="253"/>
      <c r="AA290" s="256">
        <v>275</v>
      </c>
      <c r="AB290" s="256" t="str">
        <f t="shared" si="14"/>
        <v/>
      </c>
      <c r="AC290" s="256" t="str">
        <f t="shared" si="15"/>
        <v/>
      </c>
      <c r="AK290" s="296" t="str">
        <f t="shared" si="16"/>
        <v/>
      </c>
    </row>
    <row r="291" spans="1:37" x14ac:dyDescent="0.2">
      <c r="A291" s="294">
        <v>280</v>
      </c>
      <c r="B291" s="132"/>
      <c r="C291" s="132"/>
      <c r="D291" s="309"/>
      <c r="E291" s="255"/>
      <c r="F291" s="253"/>
      <c r="G291" s="253"/>
      <c r="H291" s="253"/>
      <c r="I291" s="253"/>
      <c r="J291" s="253"/>
      <c r="K291" s="253"/>
      <c r="L291" s="253"/>
      <c r="M291" s="253"/>
      <c r="N291" s="253"/>
      <c r="AA291" s="256">
        <v>276</v>
      </c>
      <c r="AB291" s="256" t="str">
        <f t="shared" si="14"/>
        <v/>
      </c>
      <c r="AC291" s="256" t="str">
        <f t="shared" si="15"/>
        <v/>
      </c>
      <c r="AK291" s="296" t="str">
        <f t="shared" si="16"/>
        <v/>
      </c>
    </row>
    <row r="292" spans="1:37" x14ac:dyDescent="0.2">
      <c r="A292" s="294">
        <v>281</v>
      </c>
      <c r="B292" s="132"/>
      <c r="C292" s="132"/>
      <c r="D292" s="309"/>
      <c r="E292" s="255"/>
      <c r="F292" s="253"/>
      <c r="G292" s="253"/>
      <c r="H292" s="253"/>
      <c r="I292" s="253"/>
      <c r="J292" s="253"/>
      <c r="K292" s="253"/>
      <c r="L292" s="253"/>
      <c r="M292" s="253"/>
      <c r="N292" s="253"/>
      <c r="AA292" s="256">
        <v>277</v>
      </c>
      <c r="AB292" s="256" t="str">
        <f t="shared" si="14"/>
        <v/>
      </c>
      <c r="AC292" s="256" t="str">
        <f t="shared" si="15"/>
        <v/>
      </c>
      <c r="AK292" s="296" t="str">
        <f t="shared" si="16"/>
        <v/>
      </c>
    </row>
    <row r="293" spans="1:37" x14ac:dyDescent="0.2">
      <c r="A293" s="294">
        <v>282</v>
      </c>
      <c r="B293" s="132"/>
      <c r="C293" s="132"/>
      <c r="D293" s="309"/>
      <c r="E293" s="255"/>
      <c r="F293" s="253"/>
      <c r="G293" s="253"/>
      <c r="H293" s="253"/>
      <c r="I293" s="253"/>
      <c r="J293" s="253"/>
      <c r="K293" s="253"/>
      <c r="L293" s="253"/>
      <c r="M293" s="253"/>
      <c r="N293" s="253"/>
      <c r="AA293" s="256">
        <v>278</v>
      </c>
      <c r="AB293" s="256" t="str">
        <f t="shared" si="14"/>
        <v/>
      </c>
      <c r="AC293" s="256" t="str">
        <f t="shared" si="15"/>
        <v/>
      </c>
      <c r="AK293" s="296" t="str">
        <f t="shared" si="16"/>
        <v/>
      </c>
    </row>
    <row r="294" spans="1:37" x14ac:dyDescent="0.2">
      <c r="A294" s="294">
        <v>283</v>
      </c>
      <c r="B294" s="132"/>
      <c r="C294" s="132"/>
      <c r="D294" s="309"/>
      <c r="E294" s="255"/>
      <c r="F294" s="253"/>
      <c r="G294" s="253"/>
      <c r="H294" s="253"/>
      <c r="I294" s="253"/>
      <c r="J294" s="253"/>
      <c r="K294" s="253"/>
      <c r="L294" s="253"/>
      <c r="M294" s="253"/>
      <c r="N294" s="253"/>
      <c r="AA294" s="256">
        <v>279</v>
      </c>
      <c r="AB294" s="256" t="str">
        <f t="shared" si="14"/>
        <v/>
      </c>
      <c r="AC294" s="256" t="str">
        <f t="shared" si="15"/>
        <v/>
      </c>
      <c r="AK294" s="296" t="str">
        <f t="shared" si="16"/>
        <v/>
      </c>
    </row>
    <row r="295" spans="1:37" x14ac:dyDescent="0.2">
      <c r="A295" s="294">
        <v>284</v>
      </c>
      <c r="B295" s="132"/>
      <c r="C295" s="132"/>
      <c r="D295" s="309"/>
      <c r="E295" s="255"/>
      <c r="F295" s="253"/>
      <c r="G295" s="253"/>
      <c r="H295" s="253"/>
      <c r="I295" s="253"/>
      <c r="J295" s="253"/>
      <c r="K295" s="253"/>
      <c r="L295" s="253"/>
      <c r="M295" s="253"/>
      <c r="N295" s="253"/>
      <c r="AA295" s="256">
        <v>280</v>
      </c>
      <c r="AB295" s="256" t="str">
        <f t="shared" si="14"/>
        <v/>
      </c>
      <c r="AC295" s="256" t="str">
        <f t="shared" si="15"/>
        <v/>
      </c>
      <c r="AK295" s="296" t="str">
        <f t="shared" si="16"/>
        <v/>
      </c>
    </row>
    <row r="296" spans="1:37" x14ac:dyDescent="0.2">
      <c r="A296" s="294">
        <v>285</v>
      </c>
      <c r="B296" s="132"/>
      <c r="C296" s="132"/>
      <c r="D296" s="309"/>
      <c r="E296" s="255"/>
      <c r="F296" s="253"/>
      <c r="G296" s="253"/>
      <c r="H296" s="253"/>
      <c r="I296" s="253"/>
      <c r="J296" s="253"/>
      <c r="K296" s="253"/>
      <c r="L296" s="253"/>
      <c r="M296" s="253"/>
      <c r="N296" s="253"/>
      <c r="AA296" s="256">
        <v>281</v>
      </c>
      <c r="AB296" s="256" t="str">
        <f t="shared" si="14"/>
        <v/>
      </c>
      <c r="AC296" s="256" t="str">
        <f t="shared" si="15"/>
        <v/>
      </c>
      <c r="AK296" s="296" t="str">
        <f t="shared" si="16"/>
        <v/>
      </c>
    </row>
    <row r="297" spans="1:37" x14ac:dyDescent="0.2">
      <c r="A297" s="294">
        <v>286</v>
      </c>
      <c r="B297" s="132"/>
      <c r="C297" s="132"/>
      <c r="D297" s="309"/>
      <c r="E297" s="255"/>
      <c r="F297" s="253"/>
      <c r="G297" s="253"/>
      <c r="H297" s="253"/>
      <c r="I297" s="253"/>
      <c r="J297" s="253"/>
      <c r="K297" s="253"/>
      <c r="L297" s="253"/>
      <c r="M297" s="253"/>
      <c r="N297" s="253"/>
      <c r="AA297" s="256">
        <v>282</v>
      </c>
      <c r="AB297" s="256" t="str">
        <f t="shared" si="14"/>
        <v/>
      </c>
      <c r="AC297" s="256" t="str">
        <f t="shared" si="15"/>
        <v/>
      </c>
      <c r="AK297" s="296" t="str">
        <f t="shared" si="16"/>
        <v/>
      </c>
    </row>
    <row r="298" spans="1:37" x14ac:dyDescent="0.2">
      <c r="A298" s="294">
        <v>287</v>
      </c>
      <c r="B298" s="132"/>
      <c r="C298" s="132"/>
      <c r="D298" s="309"/>
      <c r="E298" s="255"/>
      <c r="F298" s="253"/>
      <c r="G298" s="253"/>
      <c r="H298" s="253"/>
      <c r="I298" s="253"/>
      <c r="J298" s="253"/>
      <c r="K298" s="253"/>
      <c r="L298" s="253"/>
      <c r="M298" s="253"/>
      <c r="N298" s="253"/>
      <c r="AA298" s="256">
        <v>283</v>
      </c>
      <c r="AB298" s="256" t="str">
        <f t="shared" si="14"/>
        <v/>
      </c>
      <c r="AC298" s="256" t="str">
        <f t="shared" si="15"/>
        <v/>
      </c>
      <c r="AK298" s="296" t="str">
        <f t="shared" si="16"/>
        <v/>
      </c>
    </row>
    <row r="299" spans="1:37" x14ac:dyDescent="0.2">
      <c r="A299" s="294">
        <v>288</v>
      </c>
      <c r="B299" s="132"/>
      <c r="C299" s="132"/>
      <c r="D299" s="309"/>
      <c r="E299" s="255"/>
      <c r="F299" s="253"/>
      <c r="G299" s="253"/>
      <c r="H299" s="253"/>
      <c r="I299" s="253"/>
      <c r="J299" s="253"/>
      <c r="K299" s="253"/>
      <c r="L299" s="253"/>
      <c r="M299" s="253"/>
      <c r="N299" s="253"/>
      <c r="AA299" s="256">
        <v>284</v>
      </c>
      <c r="AB299" s="256" t="str">
        <f t="shared" si="14"/>
        <v/>
      </c>
      <c r="AC299" s="256" t="str">
        <f t="shared" si="15"/>
        <v/>
      </c>
      <c r="AK299" s="296" t="str">
        <f t="shared" si="16"/>
        <v/>
      </c>
    </row>
    <row r="300" spans="1:37" x14ac:dyDescent="0.2">
      <c r="A300" s="294">
        <v>289</v>
      </c>
      <c r="B300" s="132"/>
      <c r="C300" s="132"/>
      <c r="D300" s="309"/>
      <c r="E300" s="255"/>
      <c r="F300" s="253"/>
      <c r="G300" s="253"/>
      <c r="H300" s="253"/>
      <c r="I300" s="253"/>
      <c r="J300" s="253"/>
      <c r="K300" s="253"/>
      <c r="L300" s="253"/>
      <c r="M300" s="253"/>
      <c r="N300" s="253"/>
      <c r="AA300" s="256">
        <v>285</v>
      </c>
      <c r="AB300" s="256" t="str">
        <f t="shared" si="14"/>
        <v/>
      </c>
      <c r="AC300" s="256" t="str">
        <f t="shared" si="15"/>
        <v/>
      </c>
      <c r="AK300" s="296" t="str">
        <f t="shared" si="16"/>
        <v/>
      </c>
    </row>
    <row r="301" spans="1:37" x14ac:dyDescent="0.2">
      <c r="A301" s="294">
        <v>290</v>
      </c>
      <c r="B301" s="132"/>
      <c r="C301" s="132"/>
      <c r="D301" s="309"/>
      <c r="E301" s="255"/>
      <c r="F301" s="253"/>
      <c r="G301" s="253"/>
      <c r="H301" s="253"/>
      <c r="I301" s="253"/>
      <c r="J301" s="253"/>
      <c r="K301" s="253"/>
      <c r="L301" s="253"/>
      <c r="M301" s="253"/>
      <c r="N301" s="253"/>
      <c r="AA301" s="256">
        <v>286</v>
      </c>
      <c r="AB301" s="256" t="str">
        <f t="shared" si="14"/>
        <v/>
      </c>
      <c r="AC301" s="256" t="str">
        <f t="shared" si="15"/>
        <v/>
      </c>
      <c r="AK301" s="296" t="str">
        <f t="shared" si="16"/>
        <v/>
      </c>
    </row>
    <row r="302" spans="1:37" x14ac:dyDescent="0.2">
      <c r="A302" s="294">
        <v>291</v>
      </c>
      <c r="B302" s="132"/>
      <c r="C302" s="132"/>
      <c r="D302" s="309"/>
      <c r="E302" s="255"/>
      <c r="F302" s="253"/>
      <c r="G302" s="253"/>
      <c r="H302" s="253"/>
      <c r="I302" s="253"/>
      <c r="J302" s="253"/>
      <c r="K302" s="253"/>
      <c r="L302" s="253"/>
      <c r="M302" s="253"/>
      <c r="N302" s="253"/>
      <c r="AA302" s="256">
        <v>287</v>
      </c>
      <c r="AB302" s="256" t="str">
        <f t="shared" si="14"/>
        <v/>
      </c>
      <c r="AC302" s="256" t="str">
        <f t="shared" si="15"/>
        <v/>
      </c>
      <c r="AK302" s="296" t="str">
        <f t="shared" si="16"/>
        <v/>
      </c>
    </row>
    <row r="303" spans="1:37" x14ac:dyDescent="0.2">
      <c r="A303" s="294">
        <v>292</v>
      </c>
      <c r="B303" s="132"/>
      <c r="C303" s="132"/>
      <c r="D303" s="309"/>
      <c r="E303" s="255"/>
      <c r="F303" s="253"/>
      <c r="G303" s="253"/>
      <c r="H303" s="253"/>
      <c r="I303" s="253"/>
      <c r="J303" s="253"/>
      <c r="K303" s="253"/>
      <c r="L303" s="253"/>
      <c r="M303" s="253"/>
      <c r="N303" s="253"/>
      <c r="AA303" s="256">
        <v>288</v>
      </c>
      <c r="AB303" s="256" t="str">
        <f t="shared" si="14"/>
        <v/>
      </c>
      <c r="AC303" s="256" t="str">
        <f t="shared" si="15"/>
        <v/>
      </c>
      <c r="AK303" s="296" t="str">
        <f t="shared" si="16"/>
        <v/>
      </c>
    </row>
    <row r="304" spans="1:37" x14ac:dyDescent="0.2">
      <c r="A304" s="294">
        <v>293</v>
      </c>
      <c r="B304" s="132"/>
      <c r="C304" s="132"/>
      <c r="D304" s="309"/>
      <c r="E304" s="255"/>
      <c r="F304" s="253"/>
      <c r="G304" s="253"/>
      <c r="H304" s="253"/>
      <c r="I304" s="253"/>
      <c r="J304" s="253"/>
      <c r="K304" s="253"/>
      <c r="L304" s="253"/>
      <c r="M304" s="253"/>
      <c r="N304" s="253"/>
      <c r="AA304" s="256">
        <v>289</v>
      </c>
      <c r="AB304" s="256" t="str">
        <f t="shared" si="14"/>
        <v/>
      </c>
      <c r="AC304" s="256" t="str">
        <f t="shared" si="15"/>
        <v/>
      </c>
      <c r="AK304" s="296" t="str">
        <f t="shared" si="16"/>
        <v/>
      </c>
    </row>
    <row r="305" spans="1:37" x14ac:dyDescent="0.2">
      <c r="A305" s="294">
        <v>294</v>
      </c>
      <c r="B305" s="132"/>
      <c r="C305" s="132"/>
      <c r="D305" s="309"/>
      <c r="E305" s="255"/>
      <c r="F305" s="253"/>
      <c r="G305" s="253"/>
      <c r="H305" s="253"/>
      <c r="I305" s="253"/>
      <c r="J305" s="253"/>
      <c r="K305" s="253"/>
      <c r="L305" s="253"/>
      <c r="M305" s="253"/>
      <c r="N305" s="253"/>
      <c r="AA305" s="256">
        <v>290</v>
      </c>
      <c r="AB305" s="256" t="str">
        <f t="shared" si="14"/>
        <v/>
      </c>
      <c r="AC305" s="256" t="str">
        <f t="shared" si="15"/>
        <v/>
      </c>
      <c r="AK305" s="296" t="str">
        <f t="shared" si="16"/>
        <v/>
      </c>
    </row>
    <row r="306" spans="1:37" x14ac:dyDescent="0.2">
      <c r="A306" s="294">
        <v>295</v>
      </c>
      <c r="B306" s="132"/>
      <c r="C306" s="132"/>
      <c r="D306" s="309"/>
      <c r="E306" s="255"/>
      <c r="F306" s="253"/>
      <c r="G306" s="253"/>
      <c r="H306" s="253"/>
      <c r="I306" s="253"/>
      <c r="J306" s="253"/>
      <c r="K306" s="253"/>
      <c r="L306" s="253"/>
      <c r="M306" s="253"/>
      <c r="N306" s="253"/>
      <c r="AA306" s="256">
        <v>291</v>
      </c>
      <c r="AB306" s="256" t="str">
        <f t="shared" si="14"/>
        <v/>
      </c>
      <c r="AC306" s="256" t="str">
        <f t="shared" si="15"/>
        <v/>
      </c>
      <c r="AK306" s="296" t="str">
        <f t="shared" si="16"/>
        <v/>
      </c>
    </row>
    <row r="307" spans="1:37" x14ac:dyDescent="0.2">
      <c r="A307" s="294">
        <v>296</v>
      </c>
      <c r="B307" s="132"/>
      <c r="C307" s="132"/>
      <c r="D307" s="309"/>
      <c r="E307" s="255"/>
      <c r="F307" s="253"/>
      <c r="G307" s="253"/>
      <c r="H307" s="253"/>
      <c r="I307" s="253"/>
      <c r="J307" s="253"/>
      <c r="K307" s="253"/>
      <c r="L307" s="253"/>
      <c r="M307" s="253"/>
      <c r="N307" s="253"/>
      <c r="AA307" s="256">
        <v>292</v>
      </c>
      <c r="AB307" s="256" t="str">
        <f t="shared" si="14"/>
        <v/>
      </c>
      <c r="AC307" s="256" t="str">
        <f t="shared" si="15"/>
        <v/>
      </c>
      <c r="AK307" s="296" t="str">
        <f t="shared" si="16"/>
        <v/>
      </c>
    </row>
    <row r="308" spans="1:37" x14ac:dyDescent="0.2">
      <c r="A308" s="294">
        <v>297</v>
      </c>
      <c r="B308" s="132"/>
      <c r="C308" s="132"/>
      <c r="D308" s="309"/>
      <c r="E308" s="255"/>
      <c r="F308" s="253"/>
      <c r="G308" s="253"/>
      <c r="H308" s="253"/>
      <c r="I308" s="253"/>
      <c r="J308" s="253"/>
      <c r="K308" s="253"/>
      <c r="L308" s="253"/>
      <c r="M308" s="253"/>
      <c r="N308" s="253"/>
      <c r="AA308" s="256">
        <v>293</v>
      </c>
      <c r="AB308" s="256" t="str">
        <f t="shared" si="14"/>
        <v/>
      </c>
      <c r="AC308" s="256" t="str">
        <f t="shared" si="15"/>
        <v/>
      </c>
      <c r="AK308" s="296" t="str">
        <f t="shared" si="16"/>
        <v/>
      </c>
    </row>
    <row r="309" spans="1:37" x14ac:dyDescent="0.2">
      <c r="A309" s="294">
        <v>298</v>
      </c>
      <c r="B309" s="132"/>
      <c r="C309" s="132"/>
      <c r="D309" s="309"/>
      <c r="E309" s="255"/>
      <c r="F309" s="253"/>
      <c r="G309" s="253"/>
      <c r="H309" s="253"/>
      <c r="I309" s="253"/>
      <c r="J309" s="253"/>
      <c r="K309" s="253"/>
      <c r="L309" s="253"/>
      <c r="M309" s="253"/>
      <c r="N309" s="253"/>
      <c r="AA309" s="256">
        <v>294</v>
      </c>
      <c r="AB309" s="256" t="str">
        <f t="shared" si="14"/>
        <v/>
      </c>
      <c r="AC309" s="256" t="str">
        <f t="shared" si="15"/>
        <v/>
      </c>
      <c r="AK309" s="296" t="str">
        <f t="shared" si="16"/>
        <v/>
      </c>
    </row>
    <row r="310" spans="1:37" x14ac:dyDescent="0.2">
      <c r="A310" s="294">
        <v>299</v>
      </c>
      <c r="B310" s="132"/>
      <c r="C310" s="132"/>
      <c r="D310" s="309"/>
      <c r="E310" s="255"/>
      <c r="F310" s="253"/>
      <c r="G310" s="253"/>
      <c r="H310" s="253"/>
      <c r="I310" s="253"/>
      <c r="J310" s="253"/>
      <c r="K310" s="253"/>
      <c r="L310" s="253"/>
      <c r="M310" s="253"/>
      <c r="N310" s="253"/>
      <c r="AA310" s="256">
        <v>295</v>
      </c>
      <c r="AB310" s="256" t="str">
        <f t="shared" si="14"/>
        <v/>
      </c>
      <c r="AC310" s="256" t="str">
        <f t="shared" si="15"/>
        <v/>
      </c>
      <c r="AK310" s="296" t="str">
        <f t="shared" si="16"/>
        <v/>
      </c>
    </row>
    <row r="311" spans="1:37" x14ac:dyDescent="0.2">
      <c r="A311" s="294">
        <v>300</v>
      </c>
      <c r="B311" s="132"/>
      <c r="C311" s="132"/>
      <c r="D311" s="309"/>
      <c r="E311" s="255"/>
      <c r="F311" s="253"/>
      <c r="G311" s="253"/>
      <c r="H311" s="253"/>
      <c r="I311" s="253"/>
      <c r="J311" s="253"/>
      <c r="K311" s="253"/>
      <c r="L311" s="253"/>
      <c r="M311" s="253"/>
      <c r="N311" s="253"/>
      <c r="AA311" s="256">
        <v>296</v>
      </c>
      <c r="AB311" s="256" t="str">
        <f t="shared" si="14"/>
        <v/>
      </c>
      <c r="AC311" s="256" t="str">
        <f t="shared" si="15"/>
        <v/>
      </c>
      <c r="AK311" s="296" t="str">
        <f t="shared" si="16"/>
        <v/>
      </c>
    </row>
    <row r="312" spans="1:37" x14ac:dyDescent="0.2">
      <c r="A312" s="294">
        <v>301</v>
      </c>
      <c r="B312" s="132"/>
      <c r="C312" s="132"/>
      <c r="D312" s="309"/>
      <c r="E312" s="255"/>
      <c r="F312" s="253"/>
      <c r="G312" s="253"/>
      <c r="H312" s="253"/>
      <c r="I312" s="253"/>
      <c r="J312" s="253"/>
      <c r="K312" s="253"/>
      <c r="L312" s="253"/>
      <c r="M312" s="253"/>
      <c r="N312" s="253"/>
      <c r="AA312" s="256">
        <v>297</v>
      </c>
      <c r="AB312" s="256" t="str">
        <f t="shared" si="14"/>
        <v/>
      </c>
      <c r="AC312" s="256" t="str">
        <f t="shared" si="15"/>
        <v/>
      </c>
      <c r="AK312" s="296" t="str">
        <f t="shared" si="16"/>
        <v/>
      </c>
    </row>
    <row r="313" spans="1:37" x14ac:dyDescent="0.2">
      <c r="A313" s="294">
        <v>302</v>
      </c>
      <c r="B313" s="132"/>
      <c r="C313" s="132"/>
      <c r="D313" s="309"/>
      <c r="E313" s="255"/>
      <c r="F313" s="253"/>
      <c r="G313" s="253"/>
      <c r="H313" s="253"/>
      <c r="I313" s="253"/>
      <c r="J313" s="253"/>
      <c r="K313" s="253"/>
      <c r="L313" s="253"/>
      <c r="M313" s="253"/>
      <c r="N313" s="253"/>
      <c r="AA313" s="256">
        <v>298</v>
      </c>
      <c r="AB313" s="256" t="str">
        <f t="shared" si="14"/>
        <v/>
      </c>
      <c r="AC313" s="256" t="str">
        <f t="shared" si="15"/>
        <v/>
      </c>
      <c r="AK313" s="296" t="str">
        <f t="shared" si="16"/>
        <v/>
      </c>
    </row>
    <row r="314" spans="1:37" x14ac:dyDescent="0.2">
      <c r="A314" s="294">
        <v>303</v>
      </c>
      <c r="B314" s="132"/>
      <c r="C314" s="132"/>
      <c r="D314" s="309"/>
      <c r="E314" s="255"/>
      <c r="F314" s="253"/>
      <c r="G314" s="253"/>
      <c r="H314" s="253"/>
      <c r="I314" s="253"/>
      <c r="J314" s="253"/>
      <c r="K314" s="253"/>
      <c r="L314" s="253"/>
      <c r="M314" s="253"/>
      <c r="N314" s="253"/>
      <c r="AA314" s="256">
        <v>299</v>
      </c>
      <c r="AB314" s="256" t="str">
        <f t="shared" si="14"/>
        <v/>
      </c>
      <c r="AC314" s="256" t="str">
        <f t="shared" si="15"/>
        <v/>
      </c>
      <c r="AK314" s="296" t="str">
        <f t="shared" si="16"/>
        <v/>
      </c>
    </row>
    <row r="315" spans="1:37" x14ac:dyDescent="0.2">
      <c r="A315" s="294">
        <v>304</v>
      </c>
      <c r="B315" s="132"/>
      <c r="C315" s="132"/>
      <c r="D315" s="309"/>
      <c r="E315" s="255"/>
      <c r="F315" s="253"/>
      <c r="G315" s="253"/>
      <c r="H315" s="253"/>
      <c r="I315" s="253"/>
      <c r="J315" s="253"/>
      <c r="K315" s="253"/>
      <c r="L315" s="253"/>
      <c r="M315" s="253"/>
      <c r="N315" s="253"/>
      <c r="AA315" s="256">
        <v>300</v>
      </c>
      <c r="AB315" s="256" t="str">
        <f t="shared" si="14"/>
        <v/>
      </c>
      <c r="AC315" s="256" t="str">
        <f t="shared" si="15"/>
        <v/>
      </c>
      <c r="AK315" s="296" t="str">
        <f t="shared" si="16"/>
        <v/>
      </c>
    </row>
    <row r="316" spans="1:37" x14ac:dyDescent="0.2">
      <c r="A316" s="294">
        <v>305</v>
      </c>
      <c r="B316" s="132"/>
      <c r="C316" s="132"/>
      <c r="D316" s="309"/>
      <c r="E316" s="255"/>
      <c r="F316" s="253"/>
      <c r="G316" s="253"/>
      <c r="H316" s="253"/>
      <c r="I316" s="253"/>
      <c r="J316" s="253"/>
      <c r="K316" s="253"/>
      <c r="L316" s="253"/>
      <c r="M316" s="253"/>
      <c r="N316" s="253"/>
      <c r="AA316" s="256">
        <v>301</v>
      </c>
      <c r="AB316" s="256" t="str">
        <f t="shared" si="14"/>
        <v/>
      </c>
      <c r="AC316" s="256" t="str">
        <f t="shared" si="15"/>
        <v/>
      </c>
      <c r="AK316" s="296" t="str">
        <f t="shared" si="16"/>
        <v/>
      </c>
    </row>
    <row r="317" spans="1:37" x14ac:dyDescent="0.2">
      <c r="A317" s="294">
        <v>306</v>
      </c>
      <c r="B317" s="132"/>
      <c r="C317" s="132"/>
      <c r="D317" s="309"/>
      <c r="E317" s="255"/>
      <c r="F317" s="253"/>
      <c r="G317" s="253"/>
      <c r="H317" s="253"/>
      <c r="I317" s="253"/>
      <c r="J317" s="253"/>
      <c r="K317" s="253"/>
      <c r="L317" s="253"/>
      <c r="M317" s="253"/>
      <c r="N317" s="253"/>
      <c r="AA317" s="256">
        <v>302</v>
      </c>
      <c r="AB317" s="256" t="str">
        <f t="shared" si="14"/>
        <v/>
      </c>
      <c r="AC317" s="256" t="str">
        <f t="shared" si="15"/>
        <v/>
      </c>
      <c r="AK317" s="296" t="str">
        <f t="shared" si="16"/>
        <v/>
      </c>
    </row>
    <row r="318" spans="1:37" x14ac:dyDescent="0.2">
      <c r="A318" s="294">
        <v>307</v>
      </c>
      <c r="B318" s="132"/>
      <c r="C318" s="132"/>
      <c r="D318" s="309"/>
      <c r="E318" s="255"/>
      <c r="F318" s="253"/>
      <c r="G318" s="253"/>
      <c r="H318" s="253"/>
      <c r="I318" s="253"/>
      <c r="J318" s="253"/>
      <c r="K318" s="253"/>
      <c r="L318" s="253"/>
      <c r="M318" s="253"/>
      <c r="N318" s="253"/>
      <c r="AA318" s="256">
        <v>303</v>
      </c>
      <c r="AB318" s="256" t="str">
        <f t="shared" si="14"/>
        <v/>
      </c>
      <c r="AC318" s="256" t="str">
        <f t="shared" si="15"/>
        <v/>
      </c>
      <c r="AK318" s="296" t="str">
        <f t="shared" si="16"/>
        <v/>
      </c>
    </row>
    <row r="319" spans="1:37" x14ac:dyDescent="0.2">
      <c r="A319" s="294">
        <v>308</v>
      </c>
      <c r="B319" s="132"/>
      <c r="C319" s="132"/>
      <c r="D319" s="309"/>
      <c r="E319" s="255"/>
      <c r="F319" s="253"/>
      <c r="G319" s="253"/>
      <c r="H319" s="253"/>
      <c r="I319" s="253"/>
      <c r="J319" s="253"/>
      <c r="K319" s="253"/>
      <c r="L319" s="253"/>
      <c r="M319" s="253"/>
      <c r="N319" s="253"/>
      <c r="AA319" s="256">
        <v>304</v>
      </c>
      <c r="AB319" s="256" t="str">
        <f t="shared" si="14"/>
        <v/>
      </c>
      <c r="AC319" s="256" t="str">
        <f t="shared" si="15"/>
        <v/>
      </c>
      <c r="AK319" s="296" t="str">
        <f t="shared" si="16"/>
        <v/>
      </c>
    </row>
    <row r="320" spans="1:37" x14ac:dyDescent="0.2">
      <c r="A320" s="294">
        <v>309</v>
      </c>
      <c r="B320" s="132"/>
      <c r="C320" s="132"/>
      <c r="D320" s="309"/>
      <c r="E320" s="255"/>
      <c r="F320" s="253"/>
      <c r="G320" s="253"/>
      <c r="H320" s="253"/>
      <c r="I320" s="253"/>
      <c r="J320" s="253"/>
      <c r="K320" s="253"/>
      <c r="L320" s="253"/>
      <c r="M320" s="253"/>
      <c r="N320" s="253"/>
      <c r="AA320" s="256">
        <v>305</v>
      </c>
      <c r="AB320" s="256" t="str">
        <f t="shared" si="14"/>
        <v/>
      </c>
      <c r="AC320" s="256" t="str">
        <f t="shared" si="15"/>
        <v/>
      </c>
      <c r="AK320" s="296" t="str">
        <f t="shared" si="16"/>
        <v/>
      </c>
    </row>
    <row r="321" spans="1:37" x14ac:dyDescent="0.2">
      <c r="A321" s="294">
        <v>310</v>
      </c>
      <c r="B321" s="132"/>
      <c r="C321" s="132"/>
      <c r="D321" s="309"/>
      <c r="E321" s="255"/>
      <c r="F321" s="253"/>
      <c r="G321" s="253"/>
      <c r="H321" s="253"/>
      <c r="I321" s="253"/>
      <c r="J321" s="253"/>
      <c r="K321" s="253"/>
      <c r="L321" s="253"/>
      <c r="M321" s="253"/>
      <c r="N321" s="253"/>
      <c r="AA321" s="256">
        <v>306</v>
      </c>
      <c r="AB321" s="256" t="str">
        <f t="shared" si="14"/>
        <v/>
      </c>
      <c r="AC321" s="256" t="str">
        <f t="shared" si="15"/>
        <v/>
      </c>
      <c r="AK321" s="296" t="str">
        <f t="shared" si="16"/>
        <v/>
      </c>
    </row>
    <row r="322" spans="1:37" x14ac:dyDescent="0.2">
      <c r="A322" s="294">
        <v>311</v>
      </c>
      <c r="B322" s="132"/>
      <c r="C322" s="132"/>
      <c r="D322" s="309"/>
      <c r="E322" s="255"/>
      <c r="F322" s="253"/>
      <c r="G322" s="253"/>
      <c r="H322" s="253"/>
      <c r="I322" s="253"/>
      <c r="J322" s="253"/>
      <c r="K322" s="253"/>
      <c r="L322" s="253"/>
      <c r="M322" s="253"/>
      <c r="N322" s="253"/>
      <c r="AA322" s="256">
        <v>307</v>
      </c>
      <c r="AB322" s="256" t="str">
        <f t="shared" si="14"/>
        <v/>
      </c>
      <c r="AC322" s="256" t="str">
        <f t="shared" si="15"/>
        <v/>
      </c>
      <c r="AK322" s="296" t="str">
        <f t="shared" si="16"/>
        <v/>
      </c>
    </row>
    <row r="323" spans="1:37" x14ac:dyDescent="0.2">
      <c r="A323" s="294">
        <v>312</v>
      </c>
      <c r="B323" s="132"/>
      <c r="C323" s="132"/>
      <c r="D323" s="309"/>
      <c r="E323" s="255"/>
      <c r="F323" s="253"/>
      <c r="G323" s="253"/>
      <c r="H323" s="253"/>
      <c r="I323" s="253"/>
      <c r="J323" s="253"/>
      <c r="K323" s="253"/>
      <c r="L323" s="253"/>
      <c r="M323" s="253"/>
      <c r="N323" s="253"/>
      <c r="AA323" s="256">
        <v>308</v>
      </c>
      <c r="AB323" s="256" t="str">
        <f t="shared" si="14"/>
        <v/>
      </c>
      <c r="AC323" s="256" t="str">
        <f t="shared" si="15"/>
        <v/>
      </c>
      <c r="AK323" s="296" t="str">
        <f t="shared" si="16"/>
        <v/>
      </c>
    </row>
    <row r="324" spans="1:37" x14ac:dyDescent="0.2">
      <c r="A324" s="294">
        <v>313</v>
      </c>
      <c r="B324" s="132"/>
      <c r="C324" s="132"/>
      <c r="D324" s="309"/>
      <c r="E324" s="255"/>
      <c r="F324" s="253"/>
      <c r="G324" s="253"/>
      <c r="H324" s="253"/>
      <c r="I324" s="253"/>
      <c r="J324" s="253"/>
      <c r="K324" s="253"/>
      <c r="L324" s="253"/>
      <c r="M324" s="253"/>
      <c r="N324" s="253"/>
      <c r="AA324" s="256">
        <v>309</v>
      </c>
      <c r="AB324" s="256" t="str">
        <f t="shared" si="14"/>
        <v/>
      </c>
      <c r="AC324" s="256" t="str">
        <f t="shared" si="15"/>
        <v/>
      </c>
      <c r="AK324" s="296" t="str">
        <f t="shared" si="16"/>
        <v/>
      </c>
    </row>
    <row r="325" spans="1:37" x14ac:dyDescent="0.2">
      <c r="A325" s="294">
        <v>314</v>
      </c>
      <c r="B325" s="132"/>
      <c r="C325" s="132"/>
      <c r="D325" s="309"/>
      <c r="E325" s="255"/>
      <c r="F325" s="253"/>
      <c r="G325" s="253"/>
      <c r="H325" s="253"/>
      <c r="I325" s="253"/>
      <c r="J325" s="253"/>
      <c r="K325" s="253"/>
      <c r="L325" s="253"/>
      <c r="M325" s="253"/>
      <c r="N325" s="253"/>
      <c r="AA325" s="256">
        <v>310</v>
      </c>
      <c r="AB325" s="256" t="str">
        <f t="shared" si="14"/>
        <v/>
      </c>
      <c r="AC325" s="256" t="str">
        <f t="shared" si="15"/>
        <v/>
      </c>
      <c r="AK325" s="296" t="str">
        <f t="shared" si="16"/>
        <v/>
      </c>
    </row>
    <row r="326" spans="1:37" x14ac:dyDescent="0.2">
      <c r="A326" s="294">
        <v>315</v>
      </c>
      <c r="B326" s="132"/>
      <c r="C326" s="132"/>
      <c r="D326" s="309"/>
      <c r="E326" s="255"/>
      <c r="F326" s="253"/>
      <c r="G326" s="253"/>
      <c r="H326" s="253"/>
      <c r="I326" s="253"/>
      <c r="J326" s="253"/>
      <c r="K326" s="253"/>
      <c r="L326" s="253"/>
      <c r="M326" s="253"/>
      <c r="N326" s="253"/>
      <c r="AA326" s="256">
        <v>311</v>
      </c>
      <c r="AB326" s="256" t="str">
        <f t="shared" si="14"/>
        <v/>
      </c>
      <c r="AC326" s="256" t="str">
        <f t="shared" si="15"/>
        <v/>
      </c>
      <c r="AK326" s="296" t="str">
        <f t="shared" si="16"/>
        <v/>
      </c>
    </row>
    <row r="327" spans="1:37" x14ac:dyDescent="0.2">
      <c r="A327" s="294">
        <v>316</v>
      </c>
      <c r="B327" s="132"/>
      <c r="C327" s="132"/>
      <c r="D327" s="309"/>
      <c r="E327" s="255"/>
      <c r="F327" s="253"/>
      <c r="G327" s="253"/>
      <c r="H327" s="253"/>
      <c r="I327" s="253"/>
      <c r="J327" s="253"/>
      <c r="K327" s="253"/>
      <c r="L327" s="253"/>
      <c r="M327" s="253"/>
      <c r="N327" s="253"/>
      <c r="AA327" s="256">
        <v>312</v>
      </c>
      <c r="AB327" s="256" t="str">
        <f t="shared" si="14"/>
        <v/>
      </c>
      <c r="AC327" s="256" t="str">
        <f t="shared" si="15"/>
        <v/>
      </c>
      <c r="AK327" s="296" t="str">
        <f t="shared" si="16"/>
        <v/>
      </c>
    </row>
    <row r="328" spans="1:37" x14ac:dyDescent="0.2">
      <c r="A328" s="294">
        <v>317</v>
      </c>
      <c r="B328" s="132"/>
      <c r="C328" s="132"/>
      <c r="D328" s="309"/>
      <c r="E328" s="255"/>
      <c r="F328" s="253"/>
      <c r="G328" s="253"/>
      <c r="H328" s="253"/>
      <c r="I328" s="253"/>
      <c r="J328" s="253"/>
      <c r="K328" s="253"/>
      <c r="L328" s="253"/>
      <c r="M328" s="253"/>
      <c r="N328" s="253"/>
      <c r="AA328" s="256">
        <v>313</v>
      </c>
      <c r="AB328" s="256" t="str">
        <f t="shared" si="14"/>
        <v/>
      </c>
      <c r="AC328" s="256" t="str">
        <f t="shared" si="15"/>
        <v/>
      </c>
      <c r="AK328" s="296" t="str">
        <f t="shared" si="16"/>
        <v/>
      </c>
    </row>
    <row r="329" spans="1:37" x14ac:dyDescent="0.2">
      <c r="A329" s="294">
        <v>318</v>
      </c>
      <c r="B329" s="132"/>
      <c r="C329" s="132"/>
      <c r="D329" s="309"/>
      <c r="E329" s="255"/>
      <c r="F329" s="253"/>
      <c r="G329" s="253"/>
      <c r="H329" s="253"/>
      <c r="I329" s="253"/>
      <c r="J329" s="253"/>
      <c r="K329" s="253"/>
      <c r="L329" s="253"/>
      <c r="M329" s="253"/>
      <c r="N329" s="253"/>
      <c r="AA329" s="256">
        <v>314</v>
      </c>
      <c r="AB329" s="256" t="str">
        <f t="shared" si="14"/>
        <v/>
      </c>
      <c r="AC329" s="256" t="str">
        <f t="shared" si="15"/>
        <v/>
      </c>
      <c r="AK329" s="296" t="str">
        <f t="shared" si="16"/>
        <v/>
      </c>
    </row>
    <row r="330" spans="1:37" x14ac:dyDescent="0.2">
      <c r="A330" s="294">
        <v>319</v>
      </c>
      <c r="B330" s="132"/>
      <c r="C330" s="132"/>
      <c r="D330" s="309"/>
      <c r="E330" s="255"/>
      <c r="F330" s="253"/>
      <c r="G330" s="253"/>
      <c r="H330" s="253"/>
      <c r="I330" s="253"/>
      <c r="J330" s="253"/>
      <c r="K330" s="253"/>
      <c r="L330" s="253"/>
      <c r="M330" s="253"/>
      <c r="N330" s="253"/>
      <c r="AA330" s="256">
        <v>315</v>
      </c>
      <c r="AB330" s="256" t="str">
        <f t="shared" si="14"/>
        <v/>
      </c>
      <c r="AC330" s="256" t="str">
        <f t="shared" si="15"/>
        <v/>
      </c>
      <c r="AK330" s="296" t="str">
        <f t="shared" si="16"/>
        <v/>
      </c>
    </row>
    <row r="331" spans="1:37" x14ac:dyDescent="0.2">
      <c r="A331" s="294">
        <v>320</v>
      </c>
      <c r="B331" s="132"/>
      <c r="C331" s="132"/>
      <c r="D331" s="309"/>
      <c r="E331" s="255"/>
      <c r="F331" s="253"/>
      <c r="G331" s="253"/>
      <c r="H331" s="253"/>
      <c r="I331" s="253"/>
      <c r="J331" s="253"/>
      <c r="K331" s="253"/>
      <c r="L331" s="253"/>
      <c r="M331" s="253"/>
      <c r="N331" s="253"/>
      <c r="AA331" s="256">
        <v>316</v>
      </c>
      <c r="AB331" s="256" t="str">
        <f t="shared" si="14"/>
        <v/>
      </c>
      <c r="AC331" s="256" t="str">
        <f t="shared" si="15"/>
        <v/>
      </c>
      <c r="AK331" s="296" t="str">
        <f t="shared" si="16"/>
        <v/>
      </c>
    </row>
    <row r="332" spans="1:37" x14ac:dyDescent="0.2">
      <c r="A332" s="294">
        <v>321</v>
      </c>
      <c r="B332" s="132"/>
      <c r="C332" s="132"/>
      <c r="D332" s="309"/>
      <c r="E332" s="255"/>
      <c r="F332" s="253"/>
      <c r="G332" s="253"/>
      <c r="H332" s="253"/>
      <c r="I332" s="253"/>
      <c r="J332" s="253"/>
      <c r="K332" s="253"/>
      <c r="L332" s="253"/>
      <c r="M332" s="253"/>
      <c r="N332" s="253"/>
      <c r="AA332" s="256">
        <v>317</v>
      </c>
      <c r="AB332" s="256" t="str">
        <f t="shared" si="14"/>
        <v/>
      </c>
      <c r="AC332" s="256" t="str">
        <f t="shared" si="15"/>
        <v/>
      </c>
      <c r="AK332" s="296" t="str">
        <f t="shared" si="16"/>
        <v/>
      </c>
    </row>
    <row r="333" spans="1:37" x14ac:dyDescent="0.2">
      <c r="A333" s="294">
        <v>322</v>
      </c>
      <c r="B333" s="132"/>
      <c r="C333" s="132"/>
      <c r="D333" s="309"/>
      <c r="E333" s="255"/>
      <c r="F333" s="253"/>
      <c r="G333" s="253"/>
      <c r="H333" s="253"/>
      <c r="I333" s="253"/>
      <c r="J333" s="253"/>
      <c r="K333" s="253"/>
      <c r="L333" s="253"/>
      <c r="M333" s="253"/>
      <c r="N333" s="253"/>
      <c r="AA333" s="256">
        <v>318</v>
      </c>
      <c r="AB333" s="256" t="str">
        <f t="shared" si="14"/>
        <v/>
      </c>
      <c r="AC333" s="256" t="str">
        <f t="shared" si="15"/>
        <v/>
      </c>
      <c r="AK333" s="296" t="str">
        <f t="shared" si="16"/>
        <v/>
      </c>
    </row>
    <row r="334" spans="1:37" x14ac:dyDescent="0.2">
      <c r="A334" s="294">
        <v>323</v>
      </c>
      <c r="B334" s="132"/>
      <c r="C334" s="132"/>
      <c r="D334" s="309"/>
      <c r="E334" s="255"/>
      <c r="F334" s="253"/>
      <c r="G334" s="253"/>
      <c r="H334" s="253"/>
      <c r="I334" s="253"/>
      <c r="J334" s="253"/>
      <c r="K334" s="253"/>
      <c r="L334" s="253"/>
      <c r="M334" s="253"/>
      <c r="N334" s="253"/>
      <c r="AA334" s="256">
        <v>319</v>
      </c>
      <c r="AB334" s="256" t="str">
        <f t="shared" si="14"/>
        <v/>
      </c>
      <c r="AC334" s="256" t="str">
        <f t="shared" si="15"/>
        <v/>
      </c>
      <c r="AK334" s="296" t="str">
        <f t="shared" si="16"/>
        <v/>
      </c>
    </row>
    <row r="335" spans="1:37" x14ac:dyDescent="0.2">
      <c r="A335" s="294">
        <v>324</v>
      </c>
      <c r="B335" s="132"/>
      <c r="C335" s="132"/>
      <c r="D335" s="309"/>
      <c r="E335" s="255"/>
      <c r="F335" s="253"/>
      <c r="G335" s="253"/>
      <c r="H335" s="253"/>
      <c r="I335" s="253"/>
      <c r="J335" s="253"/>
      <c r="K335" s="253"/>
      <c r="L335" s="253"/>
      <c r="M335" s="253"/>
      <c r="N335" s="253"/>
      <c r="AA335" s="256">
        <v>320</v>
      </c>
      <c r="AB335" s="256" t="str">
        <f t="shared" si="14"/>
        <v/>
      </c>
      <c r="AC335" s="256" t="str">
        <f t="shared" si="15"/>
        <v/>
      </c>
      <c r="AK335" s="296" t="str">
        <f t="shared" si="16"/>
        <v/>
      </c>
    </row>
    <row r="336" spans="1:37" x14ac:dyDescent="0.2">
      <c r="A336" s="294">
        <v>325</v>
      </c>
      <c r="B336" s="132"/>
      <c r="C336" s="132"/>
      <c r="D336" s="309"/>
      <c r="E336" s="255"/>
      <c r="F336" s="253"/>
      <c r="G336" s="253"/>
      <c r="H336" s="253"/>
      <c r="I336" s="253"/>
      <c r="J336" s="253"/>
      <c r="K336" s="253"/>
      <c r="L336" s="253"/>
      <c r="M336" s="253"/>
      <c r="N336" s="253"/>
      <c r="AA336" s="256">
        <v>321</v>
      </c>
      <c r="AB336" s="256" t="str">
        <f t="shared" ref="AB336:AB399" si="17">IF(AK337="","",B332)</f>
        <v/>
      </c>
      <c r="AC336" s="256" t="str">
        <f t="shared" ref="AC336:AC399" si="18">IF(AK337="","",C332)</f>
        <v/>
      </c>
      <c r="AK336" s="296" t="str">
        <f t="shared" si="16"/>
        <v/>
      </c>
    </row>
    <row r="337" spans="1:37" x14ac:dyDescent="0.2">
      <c r="A337" s="294">
        <v>326</v>
      </c>
      <c r="B337" s="132"/>
      <c r="C337" s="132"/>
      <c r="D337" s="309"/>
      <c r="E337" s="255"/>
      <c r="F337" s="253"/>
      <c r="G337" s="253"/>
      <c r="H337" s="253"/>
      <c r="I337" s="253"/>
      <c r="J337" s="253"/>
      <c r="K337" s="253"/>
      <c r="L337" s="253"/>
      <c r="M337" s="253"/>
      <c r="N337" s="253"/>
      <c r="AA337" s="256">
        <v>322</v>
      </c>
      <c r="AB337" s="256" t="str">
        <f t="shared" si="17"/>
        <v/>
      </c>
      <c r="AC337" s="256" t="str">
        <f t="shared" si="18"/>
        <v/>
      </c>
      <c r="AK337" s="296" t="str">
        <f t="shared" ref="AK337:AK400" si="19">IF(OR(B332=0,C332=0),"",C332-B332)</f>
        <v/>
      </c>
    </row>
    <row r="338" spans="1:37" x14ac:dyDescent="0.2">
      <c r="A338" s="294">
        <v>327</v>
      </c>
      <c r="B338" s="132"/>
      <c r="C338" s="132"/>
      <c r="D338" s="309"/>
      <c r="E338" s="255"/>
      <c r="F338" s="253"/>
      <c r="G338" s="253"/>
      <c r="H338" s="253"/>
      <c r="I338" s="253"/>
      <c r="J338" s="253"/>
      <c r="K338" s="253"/>
      <c r="L338" s="253"/>
      <c r="M338" s="253"/>
      <c r="N338" s="253"/>
      <c r="AA338" s="256">
        <v>323</v>
      </c>
      <c r="AB338" s="256" t="str">
        <f t="shared" si="17"/>
        <v/>
      </c>
      <c r="AC338" s="256" t="str">
        <f t="shared" si="18"/>
        <v/>
      </c>
      <c r="AK338" s="296" t="str">
        <f t="shared" si="19"/>
        <v/>
      </c>
    </row>
    <row r="339" spans="1:37" x14ac:dyDescent="0.2">
      <c r="A339" s="294">
        <v>328</v>
      </c>
      <c r="B339" s="132"/>
      <c r="C339" s="132"/>
      <c r="D339" s="309"/>
      <c r="E339" s="255"/>
      <c r="F339" s="253"/>
      <c r="G339" s="253"/>
      <c r="H339" s="253"/>
      <c r="I339" s="253"/>
      <c r="J339" s="253"/>
      <c r="K339" s="253"/>
      <c r="L339" s="253"/>
      <c r="M339" s="253"/>
      <c r="N339" s="253"/>
      <c r="AA339" s="256">
        <v>324</v>
      </c>
      <c r="AB339" s="256" t="str">
        <f t="shared" si="17"/>
        <v/>
      </c>
      <c r="AC339" s="256" t="str">
        <f t="shared" si="18"/>
        <v/>
      </c>
      <c r="AK339" s="296" t="str">
        <f t="shared" si="19"/>
        <v/>
      </c>
    </row>
    <row r="340" spans="1:37" x14ac:dyDescent="0.2">
      <c r="A340" s="294">
        <v>329</v>
      </c>
      <c r="B340" s="132"/>
      <c r="C340" s="132"/>
      <c r="D340" s="309"/>
      <c r="E340" s="255"/>
      <c r="F340" s="253"/>
      <c r="G340" s="253"/>
      <c r="H340" s="253"/>
      <c r="I340" s="253"/>
      <c r="J340" s="253"/>
      <c r="K340" s="253"/>
      <c r="L340" s="253"/>
      <c r="M340" s="253"/>
      <c r="N340" s="253"/>
      <c r="AA340" s="256">
        <v>325</v>
      </c>
      <c r="AB340" s="256" t="str">
        <f t="shared" si="17"/>
        <v/>
      </c>
      <c r="AC340" s="256" t="str">
        <f t="shared" si="18"/>
        <v/>
      </c>
      <c r="AK340" s="296" t="str">
        <f t="shared" si="19"/>
        <v/>
      </c>
    </row>
    <row r="341" spans="1:37" x14ac:dyDescent="0.2">
      <c r="A341" s="294">
        <v>330</v>
      </c>
      <c r="B341" s="132"/>
      <c r="C341" s="132"/>
      <c r="D341" s="309"/>
      <c r="E341" s="255"/>
      <c r="F341" s="253"/>
      <c r="G341" s="253"/>
      <c r="H341" s="253"/>
      <c r="I341" s="253"/>
      <c r="J341" s="253"/>
      <c r="K341" s="253"/>
      <c r="L341" s="253"/>
      <c r="M341" s="253"/>
      <c r="N341" s="253"/>
      <c r="AA341" s="256">
        <v>326</v>
      </c>
      <c r="AB341" s="256" t="str">
        <f t="shared" si="17"/>
        <v/>
      </c>
      <c r="AC341" s="256" t="str">
        <f t="shared" si="18"/>
        <v/>
      </c>
      <c r="AK341" s="296" t="str">
        <f t="shared" si="19"/>
        <v/>
      </c>
    </row>
    <row r="342" spans="1:37" x14ac:dyDescent="0.2">
      <c r="A342" s="294">
        <v>331</v>
      </c>
      <c r="B342" s="132"/>
      <c r="C342" s="132"/>
      <c r="D342" s="309"/>
      <c r="E342" s="255"/>
      <c r="F342" s="253"/>
      <c r="G342" s="253"/>
      <c r="H342" s="253"/>
      <c r="I342" s="253"/>
      <c r="J342" s="253"/>
      <c r="K342" s="253"/>
      <c r="L342" s="253"/>
      <c r="M342" s="253"/>
      <c r="N342" s="253"/>
      <c r="AA342" s="256">
        <v>327</v>
      </c>
      <c r="AB342" s="256" t="str">
        <f t="shared" si="17"/>
        <v/>
      </c>
      <c r="AC342" s="256" t="str">
        <f t="shared" si="18"/>
        <v/>
      </c>
      <c r="AK342" s="296" t="str">
        <f t="shared" si="19"/>
        <v/>
      </c>
    </row>
    <row r="343" spans="1:37" x14ac:dyDescent="0.2">
      <c r="A343" s="294">
        <v>332</v>
      </c>
      <c r="B343" s="132"/>
      <c r="C343" s="132"/>
      <c r="D343" s="309"/>
      <c r="E343" s="255"/>
      <c r="F343" s="253"/>
      <c r="G343" s="253"/>
      <c r="H343" s="253"/>
      <c r="I343" s="253"/>
      <c r="J343" s="253"/>
      <c r="K343" s="253"/>
      <c r="L343" s="253"/>
      <c r="M343" s="253"/>
      <c r="N343" s="253"/>
      <c r="AA343" s="256">
        <v>328</v>
      </c>
      <c r="AB343" s="256" t="str">
        <f t="shared" si="17"/>
        <v/>
      </c>
      <c r="AC343" s="256" t="str">
        <f t="shared" si="18"/>
        <v/>
      </c>
      <c r="AK343" s="296" t="str">
        <f t="shared" si="19"/>
        <v/>
      </c>
    </row>
    <row r="344" spans="1:37" x14ac:dyDescent="0.2">
      <c r="A344" s="294">
        <v>333</v>
      </c>
      <c r="B344" s="132"/>
      <c r="C344" s="132"/>
      <c r="D344" s="309"/>
      <c r="E344" s="255"/>
      <c r="F344" s="253"/>
      <c r="G344" s="253"/>
      <c r="H344" s="253"/>
      <c r="I344" s="253"/>
      <c r="J344" s="253"/>
      <c r="K344" s="253"/>
      <c r="L344" s="253"/>
      <c r="M344" s="253"/>
      <c r="N344" s="253"/>
      <c r="AA344" s="256">
        <v>329</v>
      </c>
      <c r="AB344" s="256" t="str">
        <f t="shared" si="17"/>
        <v/>
      </c>
      <c r="AC344" s="256" t="str">
        <f t="shared" si="18"/>
        <v/>
      </c>
      <c r="AK344" s="296" t="str">
        <f t="shared" si="19"/>
        <v/>
      </c>
    </row>
    <row r="345" spans="1:37" x14ac:dyDescent="0.2">
      <c r="A345" s="294">
        <v>334</v>
      </c>
      <c r="B345" s="132"/>
      <c r="C345" s="132"/>
      <c r="D345" s="309"/>
      <c r="E345" s="255"/>
      <c r="F345" s="253"/>
      <c r="G345" s="253"/>
      <c r="H345" s="253"/>
      <c r="I345" s="253"/>
      <c r="J345" s="253"/>
      <c r="K345" s="253"/>
      <c r="L345" s="253"/>
      <c r="M345" s="253"/>
      <c r="N345" s="253"/>
      <c r="AA345" s="256">
        <v>330</v>
      </c>
      <c r="AB345" s="256" t="str">
        <f t="shared" si="17"/>
        <v/>
      </c>
      <c r="AC345" s="256" t="str">
        <f t="shared" si="18"/>
        <v/>
      </c>
      <c r="AK345" s="296" t="str">
        <f t="shared" si="19"/>
        <v/>
      </c>
    </row>
    <row r="346" spans="1:37" x14ac:dyDescent="0.2">
      <c r="A346" s="294">
        <v>335</v>
      </c>
      <c r="B346" s="132"/>
      <c r="C346" s="132"/>
      <c r="D346" s="309"/>
      <c r="E346" s="255"/>
      <c r="F346" s="253"/>
      <c r="G346" s="253"/>
      <c r="H346" s="253"/>
      <c r="I346" s="253"/>
      <c r="J346" s="253"/>
      <c r="K346" s="253"/>
      <c r="L346" s="253"/>
      <c r="M346" s="253"/>
      <c r="N346" s="253"/>
      <c r="AA346" s="256">
        <v>331</v>
      </c>
      <c r="AB346" s="256" t="str">
        <f t="shared" si="17"/>
        <v/>
      </c>
      <c r="AC346" s="256" t="str">
        <f t="shared" si="18"/>
        <v/>
      </c>
      <c r="AK346" s="296" t="str">
        <f t="shared" si="19"/>
        <v/>
      </c>
    </row>
    <row r="347" spans="1:37" x14ac:dyDescent="0.2">
      <c r="A347" s="294">
        <v>336</v>
      </c>
      <c r="B347" s="132"/>
      <c r="C347" s="132"/>
      <c r="D347" s="309"/>
      <c r="E347" s="255"/>
      <c r="F347" s="253"/>
      <c r="G347" s="253"/>
      <c r="H347" s="253"/>
      <c r="I347" s="253"/>
      <c r="J347" s="253"/>
      <c r="K347" s="253"/>
      <c r="L347" s="253"/>
      <c r="M347" s="253"/>
      <c r="N347" s="253"/>
      <c r="AA347" s="256">
        <v>332</v>
      </c>
      <c r="AB347" s="256" t="str">
        <f t="shared" si="17"/>
        <v/>
      </c>
      <c r="AC347" s="256" t="str">
        <f t="shared" si="18"/>
        <v/>
      </c>
      <c r="AK347" s="296" t="str">
        <f t="shared" si="19"/>
        <v/>
      </c>
    </row>
    <row r="348" spans="1:37" x14ac:dyDescent="0.2">
      <c r="A348" s="294">
        <v>337</v>
      </c>
      <c r="B348" s="132"/>
      <c r="C348" s="132"/>
      <c r="D348" s="309"/>
      <c r="E348" s="255"/>
      <c r="F348" s="253"/>
      <c r="G348" s="253"/>
      <c r="H348" s="253"/>
      <c r="I348" s="253"/>
      <c r="J348" s="253"/>
      <c r="K348" s="253"/>
      <c r="L348" s="253"/>
      <c r="M348" s="253"/>
      <c r="N348" s="253"/>
      <c r="AA348" s="256">
        <v>333</v>
      </c>
      <c r="AB348" s="256" t="str">
        <f t="shared" si="17"/>
        <v/>
      </c>
      <c r="AC348" s="256" t="str">
        <f t="shared" si="18"/>
        <v/>
      </c>
      <c r="AK348" s="296" t="str">
        <f t="shared" si="19"/>
        <v/>
      </c>
    </row>
    <row r="349" spans="1:37" x14ac:dyDescent="0.2">
      <c r="A349" s="294">
        <v>338</v>
      </c>
      <c r="B349" s="132"/>
      <c r="C349" s="132"/>
      <c r="D349" s="309"/>
      <c r="E349" s="255"/>
      <c r="F349" s="253"/>
      <c r="G349" s="253"/>
      <c r="H349" s="253"/>
      <c r="I349" s="253"/>
      <c r="J349" s="253"/>
      <c r="K349" s="253"/>
      <c r="L349" s="253"/>
      <c r="M349" s="253"/>
      <c r="N349" s="253"/>
      <c r="AA349" s="256">
        <v>334</v>
      </c>
      <c r="AB349" s="256" t="str">
        <f t="shared" si="17"/>
        <v/>
      </c>
      <c r="AC349" s="256" t="str">
        <f t="shared" si="18"/>
        <v/>
      </c>
      <c r="AK349" s="296" t="str">
        <f t="shared" si="19"/>
        <v/>
      </c>
    </row>
    <row r="350" spans="1:37" x14ac:dyDescent="0.2">
      <c r="A350" s="294">
        <v>339</v>
      </c>
      <c r="B350" s="132"/>
      <c r="C350" s="132"/>
      <c r="D350" s="309"/>
      <c r="E350" s="255"/>
      <c r="F350" s="253"/>
      <c r="G350" s="253"/>
      <c r="H350" s="253"/>
      <c r="I350" s="253"/>
      <c r="J350" s="253"/>
      <c r="K350" s="253"/>
      <c r="L350" s="253"/>
      <c r="M350" s="253"/>
      <c r="N350" s="253"/>
      <c r="AA350" s="256">
        <v>335</v>
      </c>
      <c r="AB350" s="256" t="str">
        <f t="shared" si="17"/>
        <v/>
      </c>
      <c r="AC350" s="256" t="str">
        <f t="shared" si="18"/>
        <v/>
      </c>
      <c r="AK350" s="296" t="str">
        <f t="shared" si="19"/>
        <v/>
      </c>
    </row>
    <row r="351" spans="1:37" x14ac:dyDescent="0.2">
      <c r="A351" s="294">
        <v>340</v>
      </c>
      <c r="B351" s="132"/>
      <c r="C351" s="132"/>
      <c r="D351" s="309"/>
      <c r="E351" s="255"/>
      <c r="F351" s="253"/>
      <c r="G351" s="253"/>
      <c r="H351" s="253"/>
      <c r="I351" s="253"/>
      <c r="J351" s="253"/>
      <c r="K351" s="253"/>
      <c r="L351" s="253"/>
      <c r="M351" s="253"/>
      <c r="N351" s="253"/>
      <c r="AA351" s="256">
        <v>336</v>
      </c>
      <c r="AB351" s="256" t="str">
        <f t="shared" si="17"/>
        <v/>
      </c>
      <c r="AC351" s="256" t="str">
        <f t="shared" si="18"/>
        <v/>
      </c>
      <c r="AK351" s="296" t="str">
        <f t="shared" si="19"/>
        <v/>
      </c>
    </row>
    <row r="352" spans="1:37" x14ac:dyDescent="0.2">
      <c r="A352" s="294">
        <v>341</v>
      </c>
      <c r="B352" s="132"/>
      <c r="C352" s="132"/>
      <c r="D352" s="309"/>
      <c r="E352" s="255"/>
      <c r="F352" s="253"/>
      <c r="G352" s="253"/>
      <c r="H352" s="253"/>
      <c r="I352" s="253"/>
      <c r="J352" s="253"/>
      <c r="K352" s="253"/>
      <c r="L352" s="253"/>
      <c r="M352" s="253"/>
      <c r="N352" s="253"/>
      <c r="AA352" s="256">
        <v>337</v>
      </c>
      <c r="AB352" s="256" t="str">
        <f t="shared" si="17"/>
        <v/>
      </c>
      <c r="AC352" s="256" t="str">
        <f t="shared" si="18"/>
        <v/>
      </c>
      <c r="AK352" s="296" t="str">
        <f t="shared" si="19"/>
        <v/>
      </c>
    </row>
    <row r="353" spans="1:37" x14ac:dyDescent="0.2">
      <c r="A353" s="294">
        <v>342</v>
      </c>
      <c r="B353" s="132"/>
      <c r="C353" s="132"/>
      <c r="D353" s="309"/>
      <c r="E353" s="255"/>
      <c r="F353" s="253"/>
      <c r="G353" s="253"/>
      <c r="H353" s="253"/>
      <c r="I353" s="253"/>
      <c r="J353" s="253"/>
      <c r="K353" s="253"/>
      <c r="L353" s="253"/>
      <c r="M353" s="253"/>
      <c r="N353" s="253"/>
      <c r="AA353" s="256">
        <v>338</v>
      </c>
      <c r="AB353" s="256" t="str">
        <f t="shared" si="17"/>
        <v/>
      </c>
      <c r="AC353" s="256" t="str">
        <f t="shared" si="18"/>
        <v/>
      </c>
      <c r="AK353" s="296" t="str">
        <f t="shared" si="19"/>
        <v/>
      </c>
    </row>
    <row r="354" spans="1:37" x14ac:dyDescent="0.2">
      <c r="A354" s="294">
        <v>343</v>
      </c>
      <c r="B354" s="132"/>
      <c r="C354" s="132"/>
      <c r="D354" s="309"/>
      <c r="E354" s="255"/>
      <c r="F354" s="253"/>
      <c r="G354" s="253"/>
      <c r="H354" s="253"/>
      <c r="I354" s="253"/>
      <c r="J354" s="253"/>
      <c r="K354" s="253"/>
      <c r="L354" s="253"/>
      <c r="M354" s="253"/>
      <c r="N354" s="253"/>
      <c r="AA354" s="256">
        <v>339</v>
      </c>
      <c r="AB354" s="256" t="str">
        <f t="shared" si="17"/>
        <v/>
      </c>
      <c r="AC354" s="256" t="str">
        <f t="shared" si="18"/>
        <v/>
      </c>
      <c r="AK354" s="296" t="str">
        <f t="shared" si="19"/>
        <v/>
      </c>
    </row>
    <row r="355" spans="1:37" x14ac:dyDescent="0.2">
      <c r="A355" s="294">
        <v>344</v>
      </c>
      <c r="B355" s="132"/>
      <c r="C355" s="132"/>
      <c r="D355" s="309"/>
      <c r="E355" s="255"/>
      <c r="F355" s="253"/>
      <c r="G355" s="253"/>
      <c r="H355" s="253"/>
      <c r="I355" s="253"/>
      <c r="J355" s="253"/>
      <c r="K355" s="253"/>
      <c r="L355" s="253"/>
      <c r="M355" s="253"/>
      <c r="N355" s="253"/>
      <c r="AA355" s="256">
        <v>340</v>
      </c>
      <c r="AB355" s="256" t="str">
        <f t="shared" si="17"/>
        <v/>
      </c>
      <c r="AC355" s="256" t="str">
        <f t="shared" si="18"/>
        <v/>
      </c>
      <c r="AK355" s="296" t="str">
        <f t="shared" si="19"/>
        <v/>
      </c>
    </row>
    <row r="356" spans="1:37" x14ac:dyDescent="0.2">
      <c r="A356" s="294">
        <v>345</v>
      </c>
      <c r="B356" s="132"/>
      <c r="C356" s="132"/>
      <c r="D356" s="309"/>
      <c r="E356" s="255"/>
      <c r="F356" s="253"/>
      <c r="G356" s="253"/>
      <c r="H356" s="253"/>
      <c r="I356" s="253"/>
      <c r="J356" s="253"/>
      <c r="K356" s="253"/>
      <c r="L356" s="253"/>
      <c r="M356" s="253"/>
      <c r="N356" s="253"/>
      <c r="AA356" s="256">
        <v>341</v>
      </c>
      <c r="AB356" s="256" t="str">
        <f t="shared" si="17"/>
        <v/>
      </c>
      <c r="AC356" s="256" t="str">
        <f t="shared" si="18"/>
        <v/>
      </c>
      <c r="AK356" s="296" t="str">
        <f t="shared" si="19"/>
        <v/>
      </c>
    </row>
    <row r="357" spans="1:37" x14ac:dyDescent="0.2">
      <c r="A357" s="294">
        <v>346</v>
      </c>
      <c r="B357" s="132"/>
      <c r="C357" s="132"/>
      <c r="D357" s="309"/>
      <c r="E357" s="255"/>
      <c r="F357" s="253"/>
      <c r="G357" s="253"/>
      <c r="H357" s="253"/>
      <c r="I357" s="253"/>
      <c r="J357" s="253"/>
      <c r="K357" s="253"/>
      <c r="L357" s="253"/>
      <c r="M357" s="253"/>
      <c r="N357" s="253"/>
      <c r="AA357" s="256">
        <v>342</v>
      </c>
      <c r="AB357" s="256" t="str">
        <f t="shared" si="17"/>
        <v/>
      </c>
      <c r="AC357" s="256" t="str">
        <f t="shared" si="18"/>
        <v/>
      </c>
      <c r="AK357" s="296" t="str">
        <f t="shared" si="19"/>
        <v/>
      </c>
    </row>
    <row r="358" spans="1:37" x14ac:dyDescent="0.2">
      <c r="A358" s="294">
        <v>347</v>
      </c>
      <c r="B358" s="132"/>
      <c r="C358" s="132"/>
      <c r="D358" s="309"/>
      <c r="E358" s="255"/>
      <c r="F358" s="253"/>
      <c r="G358" s="253"/>
      <c r="H358" s="253"/>
      <c r="I358" s="253"/>
      <c r="J358" s="253"/>
      <c r="K358" s="253"/>
      <c r="L358" s="253"/>
      <c r="M358" s="253"/>
      <c r="N358" s="253"/>
      <c r="AA358" s="256">
        <v>343</v>
      </c>
      <c r="AB358" s="256" t="str">
        <f t="shared" si="17"/>
        <v/>
      </c>
      <c r="AC358" s="256" t="str">
        <f t="shared" si="18"/>
        <v/>
      </c>
      <c r="AK358" s="296" t="str">
        <f t="shared" si="19"/>
        <v/>
      </c>
    </row>
    <row r="359" spans="1:37" x14ac:dyDescent="0.2">
      <c r="A359" s="294">
        <v>348</v>
      </c>
      <c r="B359" s="132"/>
      <c r="C359" s="132"/>
      <c r="D359" s="309"/>
      <c r="E359" s="255"/>
      <c r="F359" s="253"/>
      <c r="G359" s="253"/>
      <c r="H359" s="253"/>
      <c r="I359" s="253"/>
      <c r="J359" s="253"/>
      <c r="K359" s="253"/>
      <c r="L359" s="253"/>
      <c r="M359" s="253"/>
      <c r="N359" s="253"/>
      <c r="AA359" s="256">
        <v>344</v>
      </c>
      <c r="AB359" s="256" t="str">
        <f t="shared" si="17"/>
        <v/>
      </c>
      <c r="AC359" s="256" t="str">
        <f t="shared" si="18"/>
        <v/>
      </c>
      <c r="AK359" s="296" t="str">
        <f t="shared" si="19"/>
        <v/>
      </c>
    </row>
    <row r="360" spans="1:37" x14ac:dyDescent="0.2">
      <c r="A360" s="294">
        <v>349</v>
      </c>
      <c r="B360" s="132"/>
      <c r="C360" s="132"/>
      <c r="D360" s="309"/>
      <c r="E360" s="255"/>
      <c r="F360" s="253"/>
      <c r="G360" s="253"/>
      <c r="H360" s="253"/>
      <c r="I360" s="253"/>
      <c r="J360" s="253"/>
      <c r="K360" s="253"/>
      <c r="L360" s="253"/>
      <c r="M360" s="253"/>
      <c r="N360" s="253"/>
      <c r="AA360" s="256">
        <v>345</v>
      </c>
      <c r="AB360" s="256" t="str">
        <f t="shared" si="17"/>
        <v/>
      </c>
      <c r="AC360" s="256" t="str">
        <f t="shared" si="18"/>
        <v/>
      </c>
      <c r="AK360" s="296" t="str">
        <f t="shared" si="19"/>
        <v/>
      </c>
    </row>
    <row r="361" spans="1:37" x14ac:dyDescent="0.2">
      <c r="A361" s="294">
        <v>350</v>
      </c>
      <c r="B361" s="132"/>
      <c r="C361" s="132"/>
      <c r="D361" s="309"/>
      <c r="E361" s="255"/>
      <c r="F361" s="253"/>
      <c r="G361" s="253"/>
      <c r="H361" s="253"/>
      <c r="I361" s="253"/>
      <c r="J361" s="253"/>
      <c r="K361" s="253"/>
      <c r="L361" s="253"/>
      <c r="M361" s="253"/>
      <c r="N361" s="253"/>
      <c r="AA361" s="256">
        <v>346</v>
      </c>
      <c r="AB361" s="256" t="str">
        <f t="shared" si="17"/>
        <v/>
      </c>
      <c r="AC361" s="256" t="str">
        <f t="shared" si="18"/>
        <v/>
      </c>
      <c r="AK361" s="296" t="str">
        <f t="shared" si="19"/>
        <v/>
      </c>
    </row>
    <row r="362" spans="1:37" x14ac:dyDescent="0.2">
      <c r="A362" s="294">
        <v>351</v>
      </c>
      <c r="B362" s="132"/>
      <c r="C362" s="132"/>
      <c r="D362" s="309"/>
      <c r="E362" s="255"/>
      <c r="F362" s="253"/>
      <c r="G362" s="253"/>
      <c r="H362" s="253"/>
      <c r="I362" s="253"/>
      <c r="J362" s="253"/>
      <c r="K362" s="253"/>
      <c r="L362" s="253"/>
      <c r="M362" s="253"/>
      <c r="N362" s="253"/>
      <c r="AA362" s="256">
        <v>347</v>
      </c>
      <c r="AB362" s="256" t="str">
        <f t="shared" si="17"/>
        <v/>
      </c>
      <c r="AC362" s="256" t="str">
        <f t="shared" si="18"/>
        <v/>
      </c>
      <c r="AK362" s="296" t="str">
        <f t="shared" si="19"/>
        <v/>
      </c>
    </row>
    <row r="363" spans="1:37" x14ac:dyDescent="0.2">
      <c r="A363" s="294">
        <v>352</v>
      </c>
      <c r="B363" s="132"/>
      <c r="C363" s="132"/>
      <c r="D363" s="309"/>
      <c r="E363" s="255"/>
      <c r="F363" s="253"/>
      <c r="G363" s="253"/>
      <c r="H363" s="253"/>
      <c r="I363" s="253"/>
      <c r="J363" s="253"/>
      <c r="K363" s="253"/>
      <c r="L363" s="253"/>
      <c r="M363" s="253"/>
      <c r="N363" s="253"/>
      <c r="AA363" s="256">
        <v>348</v>
      </c>
      <c r="AB363" s="256" t="str">
        <f t="shared" si="17"/>
        <v/>
      </c>
      <c r="AC363" s="256" t="str">
        <f t="shared" si="18"/>
        <v/>
      </c>
      <c r="AK363" s="296" t="str">
        <f t="shared" si="19"/>
        <v/>
      </c>
    </row>
    <row r="364" spans="1:37" x14ac:dyDescent="0.2">
      <c r="A364" s="294">
        <v>353</v>
      </c>
      <c r="B364" s="132"/>
      <c r="C364" s="132"/>
      <c r="D364" s="309"/>
      <c r="E364" s="255"/>
      <c r="F364" s="253"/>
      <c r="G364" s="253"/>
      <c r="H364" s="253"/>
      <c r="I364" s="253"/>
      <c r="J364" s="253"/>
      <c r="K364" s="253"/>
      <c r="L364" s="253"/>
      <c r="M364" s="253"/>
      <c r="N364" s="253"/>
      <c r="AA364" s="256">
        <v>349</v>
      </c>
      <c r="AB364" s="256" t="str">
        <f t="shared" si="17"/>
        <v/>
      </c>
      <c r="AC364" s="256" t="str">
        <f t="shared" si="18"/>
        <v/>
      </c>
      <c r="AK364" s="296" t="str">
        <f t="shared" si="19"/>
        <v/>
      </c>
    </row>
    <row r="365" spans="1:37" x14ac:dyDescent="0.2">
      <c r="A365" s="294">
        <v>354</v>
      </c>
      <c r="B365" s="132"/>
      <c r="C365" s="132"/>
      <c r="D365" s="309"/>
      <c r="E365" s="255"/>
      <c r="F365" s="253"/>
      <c r="G365" s="253"/>
      <c r="H365" s="253"/>
      <c r="I365" s="253"/>
      <c r="J365" s="253"/>
      <c r="K365" s="253"/>
      <c r="L365" s="253"/>
      <c r="M365" s="253"/>
      <c r="N365" s="253"/>
      <c r="AA365" s="256">
        <v>350</v>
      </c>
      <c r="AB365" s="256" t="str">
        <f t="shared" si="17"/>
        <v/>
      </c>
      <c r="AC365" s="256" t="str">
        <f t="shared" si="18"/>
        <v/>
      </c>
      <c r="AK365" s="296" t="str">
        <f t="shared" si="19"/>
        <v/>
      </c>
    </row>
    <row r="366" spans="1:37" x14ac:dyDescent="0.2">
      <c r="A366" s="294">
        <v>355</v>
      </c>
      <c r="B366" s="132"/>
      <c r="C366" s="132"/>
      <c r="D366" s="309"/>
      <c r="E366" s="255"/>
      <c r="F366" s="253"/>
      <c r="G366" s="253"/>
      <c r="H366" s="253"/>
      <c r="I366" s="253"/>
      <c r="J366" s="253"/>
      <c r="K366" s="253"/>
      <c r="L366" s="253"/>
      <c r="M366" s="253"/>
      <c r="N366" s="253"/>
      <c r="AA366" s="256">
        <v>351</v>
      </c>
      <c r="AB366" s="256" t="str">
        <f t="shared" si="17"/>
        <v/>
      </c>
      <c r="AC366" s="256" t="str">
        <f t="shared" si="18"/>
        <v/>
      </c>
      <c r="AK366" s="296" t="str">
        <f t="shared" si="19"/>
        <v/>
      </c>
    </row>
    <row r="367" spans="1:37" x14ac:dyDescent="0.2">
      <c r="A367" s="294">
        <v>356</v>
      </c>
      <c r="B367" s="132"/>
      <c r="C367" s="132"/>
      <c r="D367" s="309"/>
      <c r="E367" s="255"/>
      <c r="F367" s="253"/>
      <c r="G367" s="253"/>
      <c r="H367" s="253"/>
      <c r="I367" s="253"/>
      <c r="J367" s="253"/>
      <c r="K367" s="253"/>
      <c r="L367" s="253"/>
      <c r="M367" s="253"/>
      <c r="N367" s="253"/>
      <c r="AA367" s="256">
        <v>352</v>
      </c>
      <c r="AB367" s="256" t="str">
        <f t="shared" si="17"/>
        <v/>
      </c>
      <c r="AC367" s="256" t="str">
        <f t="shared" si="18"/>
        <v/>
      </c>
      <c r="AK367" s="296" t="str">
        <f t="shared" si="19"/>
        <v/>
      </c>
    </row>
    <row r="368" spans="1:37" x14ac:dyDescent="0.2">
      <c r="A368" s="294">
        <v>357</v>
      </c>
      <c r="B368" s="132"/>
      <c r="C368" s="132"/>
      <c r="D368" s="309"/>
      <c r="E368" s="255"/>
      <c r="F368" s="253"/>
      <c r="G368" s="253"/>
      <c r="H368" s="253"/>
      <c r="I368" s="253"/>
      <c r="J368" s="253"/>
      <c r="K368" s="253"/>
      <c r="L368" s="253"/>
      <c r="M368" s="253"/>
      <c r="N368" s="253"/>
      <c r="AA368" s="256">
        <v>353</v>
      </c>
      <c r="AB368" s="256" t="str">
        <f t="shared" si="17"/>
        <v/>
      </c>
      <c r="AC368" s="256" t="str">
        <f t="shared" si="18"/>
        <v/>
      </c>
      <c r="AK368" s="296" t="str">
        <f t="shared" si="19"/>
        <v/>
      </c>
    </row>
    <row r="369" spans="1:37" x14ac:dyDescent="0.2">
      <c r="A369" s="294">
        <v>358</v>
      </c>
      <c r="B369" s="132"/>
      <c r="C369" s="132"/>
      <c r="D369" s="309"/>
      <c r="E369" s="255"/>
      <c r="F369" s="253"/>
      <c r="G369" s="253"/>
      <c r="H369" s="253"/>
      <c r="I369" s="253"/>
      <c r="J369" s="253"/>
      <c r="K369" s="253"/>
      <c r="L369" s="253"/>
      <c r="M369" s="253"/>
      <c r="N369" s="253"/>
      <c r="AA369" s="256">
        <v>354</v>
      </c>
      <c r="AB369" s="256" t="str">
        <f t="shared" si="17"/>
        <v/>
      </c>
      <c r="AC369" s="256" t="str">
        <f t="shared" si="18"/>
        <v/>
      </c>
      <c r="AK369" s="296" t="str">
        <f t="shared" si="19"/>
        <v/>
      </c>
    </row>
    <row r="370" spans="1:37" x14ac:dyDescent="0.2">
      <c r="A370" s="294">
        <v>359</v>
      </c>
      <c r="B370" s="132"/>
      <c r="C370" s="132"/>
      <c r="D370" s="309"/>
      <c r="E370" s="255"/>
      <c r="F370" s="253"/>
      <c r="G370" s="253"/>
      <c r="H370" s="253"/>
      <c r="I370" s="253"/>
      <c r="J370" s="253"/>
      <c r="K370" s="253"/>
      <c r="L370" s="253"/>
      <c r="M370" s="253"/>
      <c r="N370" s="253"/>
      <c r="AA370" s="256">
        <v>355</v>
      </c>
      <c r="AB370" s="256" t="str">
        <f t="shared" si="17"/>
        <v/>
      </c>
      <c r="AC370" s="256" t="str">
        <f t="shared" si="18"/>
        <v/>
      </c>
      <c r="AK370" s="296" t="str">
        <f t="shared" si="19"/>
        <v/>
      </c>
    </row>
    <row r="371" spans="1:37" x14ac:dyDescent="0.2">
      <c r="A371" s="294">
        <v>360</v>
      </c>
      <c r="B371" s="132"/>
      <c r="C371" s="132"/>
      <c r="D371" s="309"/>
      <c r="E371" s="255"/>
      <c r="F371" s="253"/>
      <c r="G371" s="253"/>
      <c r="H371" s="253"/>
      <c r="I371" s="253"/>
      <c r="J371" s="253"/>
      <c r="K371" s="253"/>
      <c r="L371" s="253"/>
      <c r="M371" s="253"/>
      <c r="N371" s="253"/>
      <c r="AA371" s="256">
        <v>356</v>
      </c>
      <c r="AB371" s="256" t="str">
        <f t="shared" si="17"/>
        <v/>
      </c>
      <c r="AC371" s="256" t="str">
        <f t="shared" si="18"/>
        <v/>
      </c>
      <c r="AK371" s="296" t="str">
        <f t="shared" si="19"/>
        <v/>
      </c>
    </row>
    <row r="372" spans="1:37" x14ac:dyDescent="0.2">
      <c r="A372" s="294">
        <v>361</v>
      </c>
      <c r="B372" s="132"/>
      <c r="C372" s="132"/>
      <c r="D372" s="309"/>
      <c r="E372" s="255"/>
      <c r="F372" s="253"/>
      <c r="G372" s="253"/>
      <c r="H372" s="253"/>
      <c r="I372" s="253"/>
      <c r="J372" s="253"/>
      <c r="K372" s="253"/>
      <c r="L372" s="253"/>
      <c r="M372" s="253"/>
      <c r="N372" s="253"/>
      <c r="AA372" s="256">
        <v>357</v>
      </c>
      <c r="AB372" s="256" t="str">
        <f t="shared" si="17"/>
        <v/>
      </c>
      <c r="AC372" s="256" t="str">
        <f t="shared" si="18"/>
        <v/>
      </c>
      <c r="AK372" s="296" t="str">
        <f t="shared" si="19"/>
        <v/>
      </c>
    </row>
    <row r="373" spans="1:37" x14ac:dyDescent="0.2">
      <c r="A373" s="294">
        <v>362</v>
      </c>
      <c r="B373" s="132"/>
      <c r="C373" s="132"/>
      <c r="D373" s="309"/>
      <c r="E373" s="255"/>
      <c r="F373" s="253"/>
      <c r="G373" s="253"/>
      <c r="H373" s="253"/>
      <c r="I373" s="253"/>
      <c r="J373" s="253"/>
      <c r="K373" s="253"/>
      <c r="L373" s="253"/>
      <c r="M373" s="253"/>
      <c r="N373" s="253"/>
      <c r="AA373" s="256">
        <v>358</v>
      </c>
      <c r="AB373" s="256" t="str">
        <f t="shared" si="17"/>
        <v/>
      </c>
      <c r="AC373" s="256" t="str">
        <f t="shared" si="18"/>
        <v/>
      </c>
      <c r="AK373" s="296" t="str">
        <f t="shared" si="19"/>
        <v/>
      </c>
    </row>
    <row r="374" spans="1:37" x14ac:dyDescent="0.2">
      <c r="A374" s="294">
        <v>363</v>
      </c>
      <c r="B374" s="132"/>
      <c r="C374" s="132"/>
      <c r="D374" s="309"/>
      <c r="E374" s="255"/>
      <c r="F374" s="253"/>
      <c r="G374" s="253"/>
      <c r="H374" s="253"/>
      <c r="I374" s="253"/>
      <c r="J374" s="253"/>
      <c r="K374" s="253"/>
      <c r="L374" s="253"/>
      <c r="M374" s="253"/>
      <c r="N374" s="253"/>
      <c r="AA374" s="256">
        <v>359</v>
      </c>
      <c r="AB374" s="256" t="str">
        <f t="shared" si="17"/>
        <v/>
      </c>
      <c r="AC374" s="256" t="str">
        <f t="shared" si="18"/>
        <v/>
      </c>
      <c r="AK374" s="296" t="str">
        <f t="shared" si="19"/>
        <v/>
      </c>
    </row>
    <row r="375" spans="1:37" x14ac:dyDescent="0.2">
      <c r="A375" s="294">
        <v>364</v>
      </c>
      <c r="B375" s="132"/>
      <c r="C375" s="132"/>
      <c r="D375" s="309"/>
      <c r="E375" s="255"/>
      <c r="F375" s="253"/>
      <c r="G375" s="253"/>
      <c r="H375" s="253"/>
      <c r="I375" s="253"/>
      <c r="J375" s="253"/>
      <c r="K375" s="253"/>
      <c r="L375" s="253"/>
      <c r="M375" s="253"/>
      <c r="N375" s="253"/>
      <c r="AA375" s="256">
        <v>360</v>
      </c>
      <c r="AB375" s="256" t="str">
        <f t="shared" si="17"/>
        <v/>
      </c>
      <c r="AC375" s="256" t="str">
        <f t="shared" si="18"/>
        <v/>
      </c>
      <c r="AK375" s="296" t="str">
        <f t="shared" si="19"/>
        <v/>
      </c>
    </row>
    <row r="376" spans="1:37" x14ac:dyDescent="0.2">
      <c r="A376" s="294">
        <v>365</v>
      </c>
      <c r="B376" s="132"/>
      <c r="C376" s="132"/>
      <c r="D376" s="309"/>
      <c r="E376" s="255"/>
      <c r="F376" s="253"/>
      <c r="G376" s="253"/>
      <c r="H376" s="253"/>
      <c r="I376" s="253"/>
      <c r="J376" s="253"/>
      <c r="K376" s="253"/>
      <c r="L376" s="253"/>
      <c r="M376" s="253"/>
      <c r="N376" s="253"/>
      <c r="AA376" s="256">
        <v>361</v>
      </c>
      <c r="AB376" s="256" t="str">
        <f t="shared" si="17"/>
        <v/>
      </c>
      <c r="AC376" s="256" t="str">
        <f t="shared" si="18"/>
        <v/>
      </c>
      <c r="AK376" s="296" t="str">
        <f t="shared" si="19"/>
        <v/>
      </c>
    </row>
    <row r="377" spans="1:37" x14ac:dyDescent="0.2">
      <c r="A377" s="294">
        <v>366</v>
      </c>
      <c r="B377" s="132"/>
      <c r="C377" s="132"/>
      <c r="D377" s="309"/>
      <c r="E377" s="255"/>
      <c r="F377" s="253"/>
      <c r="G377" s="253"/>
      <c r="H377" s="253"/>
      <c r="I377" s="253"/>
      <c r="J377" s="253"/>
      <c r="K377" s="253"/>
      <c r="L377" s="253"/>
      <c r="M377" s="253"/>
      <c r="N377" s="253"/>
      <c r="AA377" s="256">
        <v>362</v>
      </c>
      <c r="AB377" s="256" t="str">
        <f t="shared" si="17"/>
        <v/>
      </c>
      <c r="AC377" s="256" t="str">
        <f t="shared" si="18"/>
        <v/>
      </c>
      <c r="AK377" s="296" t="str">
        <f t="shared" si="19"/>
        <v/>
      </c>
    </row>
    <row r="378" spans="1:37" x14ac:dyDescent="0.2">
      <c r="A378" s="294">
        <v>367</v>
      </c>
      <c r="B378" s="132"/>
      <c r="C378" s="132"/>
      <c r="D378" s="309"/>
      <c r="E378" s="255"/>
      <c r="F378" s="253"/>
      <c r="G378" s="253"/>
      <c r="H378" s="253"/>
      <c r="I378" s="253"/>
      <c r="J378" s="253"/>
      <c r="K378" s="253"/>
      <c r="L378" s="253"/>
      <c r="M378" s="253"/>
      <c r="N378" s="253"/>
      <c r="AA378" s="256">
        <v>363</v>
      </c>
      <c r="AB378" s="256" t="str">
        <f t="shared" si="17"/>
        <v/>
      </c>
      <c r="AC378" s="256" t="str">
        <f t="shared" si="18"/>
        <v/>
      </c>
      <c r="AK378" s="296" t="str">
        <f t="shared" si="19"/>
        <v/>
      </c>
    </row>
    <row r="379" spans="1:37" x14ac:dyDescent="0.2">
      <c r="A379" s="294">
        <v>368</v>
      </c>
      <c r="B379" s="132"/>
      <c r="C379" s="132"/>
      <c r="D379" s="309"/>
      <c r="E379" s="255"/>
      <c r="F379" s="253"/>
      <c r="G379" s="253"/>
      <c r="H379" s="253"/>
      <c r="I379" s="253"/>
      <c r="J379" s="253"/>
      <c r="K379" s="253"/>
      <c r="L379" s="253"/>
      <c r="M379" s="253"/>
      <c r="N379" s="253"/>
      <c r="AA379" s="256">
        <v>364</v>
      </c>
      <c r="AB379" s="256" t="str">
        <f t="shared" si="17"/>
        <v/>
      </c>
      <c r="AC379" s="256" t="str">
        <f t="shared" si="18"/>
        <v/>
      </c>
      <c r="AK379" s="296" t="str">
        <f t="shared" si="19"/>
        <v/>
      </c>
    </row>
    <row r="380" spans="1:37" x14ac:dyDescent="0.2">
      <c r="A380" s="294">
        <v>369</v>
      </c>
      <c r="B380" s="132"/>
      <c r="C380" s="132"/>
      <c r="D380" s="309"/>
      <c r="E380" s="255"/>
      <c r="F380" s="253"/>
      <c r="G380" s="253"/>
      <c r="H380" s="253"/>
      <c r="I380" s="253"/>
      <c r="J380" s="253"/>
      <c r="K380" s="253"/>
      <c r="L380" s="253"/>
      <c r="M380" s="253"/>
      <c r="N380" s="253"/>
      <c r="AA380" s="256">
        <v>365</v>
      </c>
      <c r="AB380" s="256" t="str">
        <f t="shared" si="17"/>
        <v/>
      </c>
      <c r="AC380" s="256" t="str">
        <f t="shared" si="18"/>
        <v/>
      </c>
      <c r="AK380" s="296" t="str">
        <f t="shared" si="19"/>
        <v/>
      </c>
    </row>
    <row r="381" spans="1:37" x14ac:dyDescent="0.2">
      <c r="A381" s="294">
        <v>370</v>
      </c>
      <c r="B381" s="132"/>
      <c r="C381" s="132"/>
      <c r="D381" s="309"/>
      <c r="E381" s="255"/>
      <c r="F381" s="253"/>
      <c r="G381" s="253"/>
      <c r="H381" s="253"/>
      <c r="I381" s="253"/>
      <c r="J381" s="253"/>
      <c r="K381" s="253"/>
      <c r="L381" s="253"/>
      <c r="M381" s="253"/>
      <c r="N381" s="253"/>
      <c r="AA381" s="256">
        <v>366</v>
      </c>
      <c r="AB381" s="256" t="str">
        <f t="shared" si="17"/>
        <v/>
      </c>
      <c r="AC381" s="256" t="str">
        <f t="shared" si="18"/>
        <v/>
      </c>
      <c r="AK381" s="296" t="str">
        <f t="shared" si="19"/>
        <v/>
      </c>
    </row>
    <row r="382" spans="1:37" x14ac:dyDescent="0.2">
      <c r="A382" s="294">
        <v>371</v>
      </c>
      <c r="B382" s="132"/>
      <c r="C382" s="132"/>
      <c r="D382" s="309"/>
      <c r="E382" s="255"/>
      <c r="F382" s="253"/>
      <c r="G382" s="253"/>
      <c r="H382" s="253"/>
      <c r="I382" s="253"/>
      <c r="J382" s="253"/>
      <c r="K382" s="253"/>
      <c r="L382" s="253"/>
      <c r="M382" s="253"/>
      <c r="N382" s="253"/>
      <c r="AA382" s="256">
        <v>367</v>
      </c>
      <c r="AB382" s="256" t="str">
        <f t="shared" si="17"/>
        <v/>
      </c>
      <c r="AC382" s="256" t="str">
        <f t="shared" si="18"/>
        <v/>
      </c>
      <c r="AK382" s="296" t="str">
        <f t="shared" si="19"/>
        <v/>
      </c>
    </row>
    <row r="383" spans="1:37" x14ac:dyDescent="0.2">
      <c r="A383" s="294">
        <v>372</v>
      </c>
      <c r="B383" s="132"/>
      <c r="C383" s="132"/>
      <c r="D383" s="309"/>
      <c r="E383" s="255"/>
      <c r="F383" s="253"/>
      <c r="G383" s="253"/>
      <c r="H383" s="253"/>
      <c r="I383" s="253"/>
      <c r="J383" s="253"/>
      <c r="K383" s="253"/>
      <c r="L383" s="253"/>
      <c r="M383" s="253"/>
      <c r="N383" s="253"/>
      <c r="AA383" s="256">
        <v>368</v>
      </c>
      <c r="AB383" s="256" t="str">
        <f t="shared" si="17"/>
        <v/>
      </c>
      <c r="AC383" s="256" t="str">
        <f t="shared" si="18"/>
        <v/>
      </c>
      <c r="AK383" s="296" t="str">
        <f t="shared" si="19"/>
        <v/>
      </c>
    </row>
    <row r="384" spans="1:37" x14ac:dyDescent="0.2">
      <c r="A384" s="294">
        <v>373</v>
      </c>
      <c r="B384" s="132"/>
      <c r="C384" s="132"/>
      <c r="D384" s="309"/>
      <c r="E384" s="255"/>
      <c r="F384" s="253"/>
      <c r="G384" s="253"/>
      <c r="H384" s="253"/>
      <c r="I384" s="253"/>
      <c r="J384" s="253"/>
      <c r="K384" s="253"/>
      <c r="L384" s="253"/>
      <c r="M384" s="253"/>
      <c r="N384" s="253"/>
      <c r="AA384" s="256">
        <v>369</v>
      </c>
      <c r="AB384" s="256" t="str">
        <f t="shared" si="17"/>
        <v/>
      </c>
      <c r="AC384" s="256" t="str">
        <f t="shared" si="18"/>
        <v/>
      </c>
      <c r="AK384" s="296" t="str">
        <f t="shared" si="19"/>
        <v/>
      </c>
    </row>
    <row r="385" spans="1:37" x14ac:dyDescent="0.2">
      <c r="A385" s="294">
        <v>374</v>
      </c>
      <c r="B385" s="132"/>
      <c r="C385" s="132"/>
      <c r="D385" s="309"/>
      <c r="E385" s="255"/>
      <c r="F385" s="253"/>
      <c r="G385" s="253"/>
      <c r="H385" s="253"/>
      <c r="I385" s="253"/>
      <c r="J385" s="253"/>
      <c r="K385" s="253"/>
      <c r="L385" s="253"/>
      <c r="M385" s="253"/>
      <c r="N385" s="253"/>
      <c r="AA385" s="256">
        <v>370</v>
      </c>
      <c r="AB385" s="256" t="str">
        <f t="shared" si="17"/>
        <v/>
      </c>
      <c r="AC385" s="256" t="str">
        <f t="shared" si="18"/>
        <v/>
      </c>
      <c r="AK385" s="296" t="str">
        <f t="shared" si="19"/>
        <v/>
      </c>
    </row>
    <row r="386" spans="1:37" x14ac:dyDescent="0.2">
      <c r="A386" s="294">
        <v>375</v>
      </c>
      <c r="B386" s="132"/>
      <c r="C386" s="132"/>
      <c r="D386" s="309"/>
      <c r="E386" s="255"/>
      <c r="F386" s="253"/>
      <c r="G386" s="253"/>
      <c r="H386" s="253"/>
      <c r="I386" s="253"/>
      <c r="J386" s="253"/>
      <c r="K386" s="253"/>
      <c r="L386" s="253"/>
      <c r="M386" s="253"/>
      <c r="N386" s="253"/>
      <c r="AA386" s="256">
        <v>371</v>
      </c>
      <c r="AB386" s="256" t="str">
        <f t="shared" si="17"/>
        <v/>
      </c>
      <c r="AC386" s="256" t="str">
        <f t="shared" si="18"/>
        <v/>
      </c>
      <c r="AK386" s="296" t="str">
        <f t="shared" si="19"/>
        <v/>
      </c>
    </row>
    <row r="387" spans="1:37" x14ac:dyDescent="0.2">
      <c r="A387" s="294">
        <v>376</v>
      </c>
      <c r="B387" s="132"/>
      <c r="C387" s="132"/>
      <c r="D387" s="309"/>
      <c r="E387" s="255"/>
      <c r="F387" s="253"/>
      <c r="G387" s="253"/>
      <c r="H387" s="253"/>
      <c r="I387" s="253"/>
      <c r="J387" s="253"/>
      <c r="K387" s="253"/>
      <c r="L387" s="253"/>
      <c r="M387" s="253"/>
      <c r="N387" s="253"/>
      <c r="AA387" s="256">
        <v>372</v>
      </c>
      <c r="AB387" s="256" t="str">
        <f t="shared" si="17"/>
        <v/>
      </c>
      <c r="AC387" s="256" t="str">
        <f t="shared" si="18"/>
        <v/>
      </c>
      <c r="AK387" s="296" t="str">
        <f t="shared" si="19"/>
        <v/>
      </c>
    </row>
    <row r="388" spans="1:37" x14ac:dyDescent="0.2">
      <c r="A388" s="294">
        <v>377</v>
      </c>
      <c r="B388" s="132"/>
      <c r="C388" s="132"/>
      <c r="D388" s="309"/>
      <c r="E388" s="255"/>
      <c r="F388" s="253"/>
      <c r="G388" s="253"/>
      <c r="H388" s="253"/>
      <c r="I388" s="253"/>
      <c r="J388" s="253"/>
      <c r="K388" s="253"/>
      <c r="L388" s="253"/>
      <c r="M388" s="253"/>
      <c r="N388" s="253"/>
      <c r="AA388" s="256">
        <v>373</v>
      </c>
      <c r="AB388" s="256" t="str">
        <f t="shared" si="17"/>
        <v/>
      </c>
      <c r="AC388" s="256" t="str">
        <f t="shared" si="18"/>
        <v/>
      </c>
      <c r="AK388" s="296" t="str">
        <f t="shared" si="19"/>
        <v/>
      </c>
    </row>
    <row r="389" spans="1:37" x14ac:dyDescent="0.2">
      <c r="A389" s="294">
        <v>378</v>
      </c>
      <c r="B389" s="132"/>
      <c r="C389" s="132"/>
      <c r="D389" s="309"/>
      <c r="E389" s="255"/>
      <c r="F389" s="253"/>
      <c r="G389" s="253"/>
      <c r="H389" s="253"/>
      <c r="I389" s="253"/>
      <c r="J389" s="253"/>
      <c r="K389" s="253"/>
      <c r="L389" s="253"/>
      <c r="M389" s="253"/>
      <c r="N389" s="253"/>
      <c r="AA389" s="256">
        <v>374</v>
      </c>
      <c r="AB389" s="256" t="str">
        <f t="shared" si="17"/>
        <v/>
      </c>
      <c r="AC389" s="256" t="str">
        <f t="shared" si="18"/>
        <v/>
      </c>
      <c r="AK389" s="296" t="str">
        <f t="shared" si="19"/>
        <v/>
      </c>
    </row>
    <row r="390" spans="1:37" x14ac:dyDescent="0.2">
      <c r="A390" s="294">
        <v>379</v>
      </c>
      <c r="B390" s="132"/>
      <c r="C390" s="132"/>
      <c r="D390" s="309"/>
      <c r="E390" s="255"/>
      <c r="F390" s="253"/>
      <c r="G390" s="253"/>
      <c r="H390" s="253"/>
      <c r="I390" s="253"/>
      <c r="J390" s="253"/>
      <c r="K390" s="253"/>
      <c r="L390" s="253"/>
      <c r="M390" s="253"/>
      <c r="N390" s="253"/>
      <c r="AA390" s="256">
        <v>375</v>
      </c>
      <c r="AB390" s="256" t="str">
        <f t="shared" si="17"/>
        <v/>
      </c>
      <c r="AC390" s="256" t="str">
        <f t="shared" si="18"/>
        <v/>
      </c>
      <c r="AK390" s="296" t="str">
        <f t="shared" si="19"/>
        <v/>
      </c>
    </row>
    <row r="391" spans="1:37" x14ac:dyDescent="0.2">
      <c r="A391" s="294">
        <v>380</v>
      </c>
      <c r="B391" s="132"/>
      <c r="C391" s="132"/>
      <c r="D391" s="309"/>
      <c r="E391" s="255"/>
      <c r="F391" s="253"/>
      <c r="G391" s="253"/>
      <c r="H391" s="253"/>
      <c r="I391" s="253"/>
      <c r="J391" s="253"/>
      <c r="K391" s="253"/>
      <c r="L391" s="253"/>
      <c r="M391" s="253"/>
      <c r="N391" s="253"/>
      <c r="AA391" s="256">
        <v>376</v>
      </c>
      <c r="AB391" s="256" t="str">
        <f t="shared" si="17"/>
        <v/>
      </c>
      <c r="AC391" s="256" t="str">
        <f t="shared" si="18"/>
        <v/>
      </c>
      <c r="AK391" s="296" t="str">
        <f t="shared" si="19"/>
        <v/>
      </c>
    </row>
    <row r="392" spans="1:37" x14ac:dyDescent="0.2">
      <c r="A392" s="294">
        <v>381</v>
      </c>
      <c r="B392" s="132"/>
      <c r="C392" s="132"/>
      <c r="D392" s="309"/>
      <c r="E392" s="255"/>
      <c r="F392" s="253"/>
      <c r="G392" s="253"/>
      <c r="H392" s="253"/>
      <c r="I392" s="253"/>
      <c r="J392" s="253"/>
      <c r="K392" s="253"/>
      <c r="L392" s="253"/>
      <c r="M392" s="253"/>
      <c r="N392" s="253"/>
      <c r="AA392" s="256">
        <v>377</v>
      </c>
      <c r="AB392" s="256" t="str">
        <f t="shared" si="17"/>
        <v/>
      </c>
      <c r="AC392" s="256" t="str">
        <f t="shared" si="18"/>
        <v/>
      </c>
      <c r="AK392" s="296" t="str">
        <f t="shared" si="19"/>
        <v/>
      </c>
    </row>
    <row r="393" spans="1:37" x14ac:dyDescent="0.2">
      <c r="A393" s="294">
        <v>382</v>
      </c>
      <c r="B393" s="132"/>
      <c r="C393" s="132"/>
      <c r="D393" s="309"/>
      <c r="E393" s="255"/>
      <c r="F393" s="253"/>
      <c r="G393" s="253"/>
      <c r="H393" s="253"/>
      <c r="I393" s="253"/>
      <c r="J393" s="253"/>
      <c r="K393" s="253"/>
      <c r="L393" s="253"/>
      <c r="M393" s="253"/>
      <c r="N393" s="253"/>
      <c r="AA393" s="256">
        <v>378</v>
      </c>
      <c r="AB393" s="256" t="str">
        <f t="shared" si="17"/>
        <v/>
      </c>
      <c r="AC393" s="256" t="str">
        <f t="shared" si="18"/>
        <v/>
      </c>
      <c r="AK393" s="296" t="str">
        <f t="shared" si="19"/>
        <v/>
      </c>
    </row>
    <row r="394" spans="1:37" x14ac:dyDescent="0.2">
      <c r="A394" s="294">
        <v>383</v>
      </c>
      <c r="B394" s="132"/>
      <c r="C394" s="132"/>
      <c r="D394" s="309"/>
      <c r="E394" s="255"/>
      <c r="F394" s="253"/>
      <c r="G394" s="253"/>
      <c r="H394" s="253"/>
      <c r="I394" s="253"/>
      <c r="J394" s="253"/>
      <c r="K394" s="253"/>
      <c r="L394" s="253"/>
      <c r="M394" s="253"/>
      <c r="N394" s="253"/>
      <c r="AA394" s="256">
        <v>379</v>
      </c>
      <c r="AB394" s="256" t="str">
        <f t="shared" si="17"/>
        <v/>
      </c>
      <c r="AC394" s="256" t="str">
        <f t="shared" si="18"/>
        <v/>
      </c>
      <c r="AK394" s="296" t="str">
        <f t="shared" si="19"/>
        <v/>
      </c>
    </row>
    <row r="395" spans="1:37" x14ac:dyDescent="0.2">
      <c r="A395" s="294">
        <v>384</v>
      </c>
      <c r="B395" s="132"/>
      <c r="C395" s="132"/>
      <c r="D395" s="309"/>
      <c r="E395" s="255"/>
      <c r="F395" s="253"/>
      <c r="G395" s="253"/>
      <c r="H395" s="253"/>
      <c r="I395" s="253"/>
      <c r="J395" s="253"/>
      <c r="K395" s="253"/>
      <c r="L395" s="253"/>
      <c r="M395" s="253"/>
      <c r="N395" s="253"/>
      <c r="AA395" s="256">
        <v>380</v>
      </c>
      <c r="AB395" s="256" t="str">
        <f t="shared" si="17"/>
        <v/>
      </c>
      <c r="AC395" s="256" t="str">
        <f t="shared" si="18"/>
        <v/>
      </c>
      <c r="AK395" s="296" t="str">
        <f t="shared" si="19"/>
        <v/>
      </c>
    </row>
    <row r="396" spans="1:37" x14ac:dyDescent="0.2">
      <c r="A396" s="294">
        <v>385</v>
      </c>
      <c r="B396" s="132"/>
      <c r="C396" s="132"/>
      <c r="D396" s="309"/>
      <c r="E396" s="255"/>
      <c r="F396" s="253"/>
      <c r="G396" s="253"/>
      <c r="H396" s="253"/>
      <c r="I396" s="253"/>
      <c r="J396" s="253"/>
      <c r="K396" s="253"/>
      <c r="L396" s="253"/>
      <c r="M396" s="253"/>
      <c r="N396" s="253"/>
      <c r="AA396" s="256">
        <v>381</v>
      </c>
      <c r="AB396" s="256" t="str">
        <f t="shared" si="17"/>
        <v/>
      </c>
      <c r="AC396" s="256" t="str">
        <f t="shared" si="18"/>
        <v/>
      </c>
      <c r="AK396" s="296" t="str">
        <f t="shared" si="19"/>
        <v/>
      </c>
    </row>
    <row r="397" spans="1:37" x14ac:dyDescent="0.2">
      <c r="A397" s="294">
        <v>386</v>
      </c>
      <c r="B397" s="132"/>
      <c r="C397" s="132"/>
      <c r="D397" s="309"/>
      <c r="E397" s="255"/>
      <c r="F397" s="253"/>
      <c r="G397" s="253"/>
      <c r="H397" s="253"/>
      <c r="I397" s="253"/>
      <c r="J397" s="253"/>
      <c r="K397" s="253"/>
      <c r="L397" s="253"/>
      <c r="M397" s="253"/>
      <c r="N397" s="253"/>
      <c r="AA397" s="256">
        <v>382</v>
      </c>
      <c r="AB397" s="256" t="str">
        <f t="shared" si="17"/>
        <v/>
      </c>
      <c r="AC397" s="256" t="str">
        <f t="shared" si="18"/>
        <v/>
      </c>
      <c r="AK397" s="296" t="str">
        <f t="shared" si="19"/>
        <v/>
      </c>
    </row>
    <row r="398" spans="1:37" x14ac:dyDescent="0.2">
      <c r="A398" s="294">
        <v>387</v>
      </c>
      <c r="B398" s="132"/>
      <c r="C398" s="132"/>
      <c r="D398" s="309"/>
      <c r="E398" s="255"/>
      <c r="F398" s="253"/>
      <c r="G398" s="253"/>
      <c r="H398" s="253"/>
      <c r="I398" s="253"/>
      <c r="J398" s="253"/>
      <c r="K398" s="253"/>
      <c r="L398" s="253"/>
      <c r="M398" s="253"/>
      <c r="N398" s="253"/>
      <c r="AA398" s="256">
        <v>383</v>
      </c>
      <c r="AB398" s="256" t="str">
        <f t="shared" si="17"/>
        <v/>
      </c>
      <c r="AC398" s="256" t="str">
        <f t="shared" si="18"/>
        <v/>
      </c>
      <c r="AK398" s="296" t="str">
        <f t="shared" si="19"/>
        <v/>
      </c>
    </row>
    <row r="399" spans="1:37" x14ac:dyDescent="0.2">
      <c r="A399" s="294">
        <v>388</v>
      </c>
      <c r="B399" s="132"/>
      <c r="C399" s="132"/>
      <c r="D399" s="309"/>
      <c r="E399" s="255"/>
      <c r="F399" s="253"/>
      <c r="G399" s="253"/>
      <c r="H399" s="253"/>
      <c r="I399" s="253"/>
      <c r="J399" s="253"/>
      <c r="K399" s="253"/>
      <c r="L399" s="253"/>
      <c r="M399" s="253"/>
      <c r="N399" s="253"/>
      <c r="AA399" s="256">
        <v>384</v>
      </c>
      <c r="AB399" s="256" t="str">
        <f t="shared" si="17"/>
        <v/>
      </c>
      <c r="AC399" s="256" t="str">
        <f t="shared" si="18"/>
        <v/>
      </c>
      <c r="AK399" s="296" t="str">
        <f t="shared" si="19"/>
        <v/>
      </c>
    </row>
    <row r="400" spans="1:37" x14ac:dyDescent="0.2">
      <c r="A400" s="294">
        <v>389</v>
      </c>
      <c r="B400" s="132"/>
      <c r="C400" s="132"/>
      <c r="D400" s="309"/>
      <c r="E400" s="255"/>
      <c r="F400" s="253"/>
      <c r="G400" s="253"/>
      <c r="H400" s="253"/>
      <c r="I400" s="253"/>
      <c r="J400" s="253"/>
      <c r="K400" s="253"/>
      <c r="L400" s="253"/>
      <c r="M400" s="253"/>
      <c r="N400" s="253"/>
      <c r="AA400" s="256">
        <v>385</v>
      </c>
      <c r="AB400" s="256" t="str">
        <f t="shared" ref="AB400:AB463" si="20">IF(AK401="","",B396)</f>
        <v/>
      </c>
      <c r="AC400" s="256" t="str">
        <f t="shared" ref="AC400:AC463" si="21">IF(AK401="","",C396)</f>
        <v/>
      </c>
      <c r="AK400" s="296" t="str">
        <f t="shared" si="19"/>
        <v/>
      </c>
    </row>
    <row r="401" spans="1:37" x14ac:dyDescent="0.2">
      <c r="A401" s="294">
        <v>390</v>
      </c>
      <c r="B401" s="132"/>
      <c r="C401" s="132"/>
      <c r="D401" s="309"/>
      <c r="E401" s="255"/>
      <c r="F401" s="253"/>
      <c r="G401" s="253"/>
      <c r="H401" s="253"/>
      <c r="I401" s="253"/>
      <c r="J401" s="253"/>
      <c r="K401" s="253"/>
      <c r="L401" s="253"/>
      <c r="M401" s="253"/>
      <c r="N401" s="253"/>
      <c r="AA401" s="256">
        <v>386</v>
      </c>
      <c r="AB401" s="256" t="str">
        <f t="shared" si="20"/>
        <v/>
      </c>
      <c r="AC401" s="256" t="str">
        <f t="shared" si="21"/>
        <v/>
      </c>
      <c r="AK401" s="296" t="str">
        <f t="shared" ref="AK401:AK464" si="22">IF(OR(B396=0,C396=0),"",C396-B396)</f>
        <v/>
      </c>
    </row>
    <row r="402" spans="1:37" x14ac:dyDescent="0.2">
      <c r="A402" s="294">
        <v>391</v>
      </c>
      <c r="B402" s="132"/>
      <c r="C402" s="132"/>
      <c r="D402" s="309"/>
      <c r="E402" s="255"/>
      <c r="F402" s="253"/>
      <c r="G402" s="253"/>
      <c r="H402" s="253"/>
      <c r="I402" s="253"/>
      <c r="J402" s="253"/>
      <c r="K402" s="253"/>
      <c r="L402" s="253"/>
      <c r="M402" s="253"/>
      <c r="N402" s="253"/>
      <c r="AA402" s="256">
        <v>387</v>
      </c>
      <c r="AB402" s="256" t="str">
        <f t="shared" si="20"/>
        <v/>
      </c>
      <c r="AC402" s="256" t="str">
        <f t="shared" si="21"/>
        <v/>
      </c>
      <c r="AK402" s="296" t="str">
        <f t="shared" si="22"/>
        <v/>
      </c>
    </row>
    <row r="403" spans="1:37" x14ac:dyDescent="0.2">
      <c r="A403" s="294">
        <v>392</v>
      </c>
      <c r="B403" s="132"/>
      <c r="C403" s="132"/>
      <c r="D403" s="309"/>
      <c r="E403" s="255"/>
      <c r="F403" s="253"/>
      <c r="G403" s="253"/>
      <c r="H403" s="253"/>
      <c r="I403" s="253"/>
      <c r="J403" s="253"/>
      <c r="K403" s="253"/>
      <c r="L403" s="253"/>
      <c r="M403" s="253"/>
      <c r="N403" s="253"/>
      <c r="AA403" s="256">
        <v>388</v>
      </c>
      <c r="AB403" s="256" t="str">
        <f t="shared" si="20"/>
        <v/>
      </c>
      <c r="AC403" s="256" t="str">
        <f t="shared" si="21"/>
        <v/>
      </c>
      <c r="AK403" s="296" t="str">
        <f t="shared" si="22"/>
        <v/>
      </c>
    </row>
    <row r="404" spans="1:37" x14ac:dyDescent="0.2">
      <c r="A404" s="294">
        <v>393</v>
      </c>
      <c r="B404" s="132"/>
      <c r="C404" s="132"/>
      <c r="D404" s="309"/>
      <c r="E404" s="255"/>
      <c r="F404" s="253"/>
      <c r="G404" s="253"/>
      <c r="H404" s="253"/>
      <c r="I404" s="253"/>
      <c r="J404" s="253"/>
      <c r="K404" s="253"/>
      <c r="L404" s="253"/>
      <c r="M404" s="253"/>
      <c r="N404" s="253"/>
      <c r="AA404" s="256">
        <v>389</v>
      </c>
      <c r="AB404" s="256" t="str">
        <f t="shared" si="20"/>
        <v/>
      </c>
      <c r="AC404" s="256" t="str">
        <f t="shared" si="21"/>
        <v/>
      </c>
      <c r="AK404" s="296" t="str">
        <f t="shared" si="22"/>
        <v/>
      </c>
    </row>
    <row r="405" spans="1:37" x14ac:dyDescent="0.2">
      <c r="A405" s="294">
        <v>394</v>
      </c>
      <c r="B405" s="132"/>
      <c r="C405" s="132"/>
      <c r="D405" s="309"/>
      <c r="E405" s="255"/>
      <c r="F405" s="253"/>
      <c r="G405" s="253"/>
      <c r="H405" s="253"/>
      <c r="I405" s="253"/>
      <c r="J405" s="253"/>
      <c r="K405" s="253"/>
      <c r="L405" s="253"/>
      <c r="M405" s="253"/>
      <c r="N405" s="253"/>
      <c r="AA405" s="256">
        <v>390</v>
      </c>
      <c r="AB405" s="256" t="str">
        <f t="shared" si="20"/>
        <v/>
      </c>
      <c r="AC405" s="256" t="str">
        <f t="shared" si="21"/>
        <v/>
      </c>
      <c r="AK405" s="296" t="str">
        <f t="shared" si="22"/>
        <v/>
      </c>
    </row>
    <row r="406" spans="1:37" x14ac:dyDescent="0.2">
      <c r="A406" s="294">
        <v>395</v>
      </c>
      <c r="B406" s="132"/>
      <c r="C406" s="132"/>
      <c r="D406" s="309"/>
      <c r="E406" s="255"/>
      <c r="F406" s="253"/>
      <c r="G406" s="253"/>
      <c r="H406" s="253"/>
      <c r="I406" s="253"/>
      <c r="J406" s="253"/>
      <c r="K406" s="253"/>
      <c r="L406" s="253"/>
      <c r="M406" s="253"/>
      <c r="N406" s="253"/>
      <c r="AA406" s="256">
        <v>391</v>
      </c>
      <c r="AB406" s="256" t="str">
        <f t="shared" si="20"/>
        <v/>
      </c>
      <c r="AC406" s="256" t="str">
        <f t="shared" si="21"/>
        <v/>
      </c>
      <c r="AK406" s="296" t="str">
        <f t="shared" si="22"/>
        <v/>
      </c>
    </row>
    <row r="407" spans="1:37" x14ac:dyDescent="0.2">
      <c r="A407" s="294">
        <v>396</v>
      </c>
      <c r="B407" s="132"/>
      <c r="C407" s="132"/>
      <c r="D407" s="309"/>
      <c r="E407" s="255"/>
      <c r="F407" s="253"/>
      <c r="G407" s="253"/>
      <c r="H407" s="253"/>
      <c r="I407" s="253"/>
      <c r="J407" s="253"/>
      <c r="K407" s="253"/>
      <c r="L407" s="253"/>
      <c r="M407" s="253"/>
      <c r="N407" s="253"/>
      <c r="AA407" s="256">
        <v>392</v>
      </c>
      <c r="AB407" s="256" t="str">
        <f t="shared" si="20"/>
        <v/>
      </c>
      <c r="AC407" s="256" t="str">
        <f t="shared" si="21"/>
        <v/>
      </c>
      <c r="AK407" s="296" t="str">
        <f t="shared" si="22"/>
        <v/>
      </c>
    </row>
    <row r="408" spans="1:37" x14ac:dyDescent="0.2">
      <c r="A408" s="294">
        <v>397</v>
      </c>
      <c r="B408" s="132"/>
      <c r="C408" s="132"/>
      <c r="D408" s="309"/>
      <c r="E408" s="255"/>
      <c r="F408" s="253"/>
      <c r="G408" s="253"/>
      <c r="H408" s="253"/>
      <c r="I408" s="253"/>
      <c r="J408" s="253"/>
      <c r="K408" s="253"/>
      <c r="L408" s="253"/>
      <c r="M408" s="253"/>
      <c r="N408" s="253"/>
      <c r="AA408" s="256">
        <v>393</v>
      </c>
      <c r="AB408" s="256" t="str">
        <f t="shared" si="20"/>
        <v/>
      </c>
      <c r="AC408" s="256" t="str">
        <f t="shared" si="21"/>
        <v/>
      </c>
      <c r="AK408" s="296" t="str">
        <f t="shared" si="22"/>
        <v/>
      </c>
    </row>
    <row r="409" spans="1:37" x14ac:dyDescent="0.2">
      <c r="A409" s="294">
        <v>398</v>
      </c>
      <c r="B409" s="132"/>
      <c r="C409" s="132"/>
      <c r="D409" s="309"/>
      <c r="E409" s="255"/>
      <c r="F409" s="253"/>
      <c r="G409" s="253"/>
      <c r="H409" s="253"/>
      <c r="I409" s="253"/>
      <c r="J409" s="253"/>
      <c r="K409" s="253"/>
      <c r="L409" s="253"/>
      <c r="M409" s="253"/>
      <c r="N409" s="253"/>
      <c r="AA409" s="256">
        <v>394</v>
      </c>
      <c r="AB409" s="256" t="str">
        <f t="shared" si="20"/>
        <v/>
      </c>
      <c r="AC409" s="256" t="str">
        <f t="shared" si="21"/>
        <v/>
      </c>
      <c r="AK409" s="296" t="str">
        <f t="shared" si="22"/>
        <v/>
      </c>
    </row>
    <row r="410" spans="1:37" x14ac:dyDescent="0.2">
      <c r="A410" s="294">
        <v>399</v>
      </c>
      <c r="B410" s="132"/>
      <c r="C410" s="132"/>
      <c r="D410" s="309"/>
      <c r="E410" s="255"/>
      <c r="F410" s="253"/>
      <c r="G410" s="253"/>
      <c r="H410" s="253"/>
      <c r="I410" s="253"/>
      <c r="J410" s="253"/>
      <c r="K410" s="253"/>
      <c r="L410" s="253"/>
      <c r="M410" s="253"/>
      <c r="N410" s="253"/>
      <c r="AA410" s="256">
        <v>395</v>
      </c>
      <c r="AB410" s="256" t="str">
        <f t="shared" si="20"/>
        <v/>
      </c>
      <c r="AC410" s="256" t="str">
        <f t="shared" si="21"/>
        <v/>
      </c>
      <c r="AK410" s="296" t="str">
        <f t="shared" si="22"/>
        <v/>
      </c>
    </row>
    <row r="411" spans="1:37" x14ac:dyDescent="0.2">
      <c r="A411" s="294">
        <v>400</v>
      </c>
      <c r="B411" s="132"/>
      <c r="C411" s="132"/>
      <c r="D411" s="309"/>
      <c r="E411" s="255"/>
      <c r="F411" s="253"/>
      <c r="G411" s="253"/>
      <c r="H411" s="253"/>
      <c r="I411" s="253"/>
      <c r="J411" s="253"/>
      <c r="K411" s="253"/>
      <c r="L411" s="253"/>
      <c r="M411" s="253"/>
      <c r="N411" s="253"/>
      <c r="AA411" s="256">
        <v>396</v>
      </c>
      <c r="AB411" s="256" t="str">
        <f t="shared" si="20"/>
        <v/>
      </c>
      <c r="AC411" s="256" t="str">
        <f t="shared" si="21"/>
        <v/>
      </c>
      <c r="AK411" s="296" t="str">
        <f t="shared" si="22"/>
        <v/>
      </c>
    </row>
    <row r="412" spans="1:37" x14ac:dyDescent="0.2">
      <c r="A412" s="294">
        <v>401</v>
      </c>
      <c r="B412" s="132"/>
      <c r="C412" s="132"/>
      <c r="D412" s="309"/>
      <c r="E412" s="255"/>
      <c r="F412" s="253"/>
      <c r="G412" s="253"/>
      <c r="H412" s="253"/>
      <c r="I412" s="253"/>
      <c r="J412" s="253"/>
      <c r="K412" s="253"/>
      <c r="L412" s="253"/>
      <c r="M412" s="253"/>
      <c r="N412" s="253"/>
      <c r="AA412" s="256">
        <v>397</v>
      </c>
      <c r="AB412" s="256" t="str">
        <f t="shared" si="20"/>
        <v/>
      </c>
      <c r="AC412" s="256" t="str">
        <f t="shared" si="21"/>
        <v/>
      </c>
      <c r="AK412" s="296" t="str">
        <f t="shared" si="22"/>
        <v/>
      </c>
    </row>
    <row r="413" spans="1:37" x14ac:dyDescent="0.2">
      <c r="A413" s="294">
        <v>402</v>
      </c>
      <c r="B413" s="132"/>
      <c r="C413" s="132"/>
      <c r="D413" s="309"/>
      <c r="E413" s="255"/>
      <c r="F413" s="253"/>
      <c r="G413" s="253"/>
      <c r="H413" s="253"/>
      <c r="I413" s="253"/>
      <c r="J413" s="253"/>
      <c r="K413" s="253"/>
      <c r="L413" s="253"/>
      <c r="M413" s="253"/>
      <c r="N413" s="253"/>
      <c r="AA413" s="256">
        <v>398</v>
      </c>
      <c r="AB413" s="256" t="str">
        <f t="shared" si="20"/>
        <v/>
      </c>
      <c r="AC413" s="256" t="str">
        <f t="shared" si="21"/>
        <v/>
      </c>
      <c r="AK413" s="296" t="str">
        <f t="shared" si="22"/>
        <v/>
      </c>
    </row>
    <row r="414" spans="1:37" x14ac:dyDescent="0.2">
      <c r="A414" s="294">
        <v>403</v>
      </c>
      <c r="B414" s="132"/>
      <c r="C414" s="132"/>
      <c r="D414" s="309"/>
      <c r="E414" s="255"/>
      <c r="F414" s="253"/>
      <c r="G414" s="253"/>
      <c r="H414" s="253"/>
      <c r="I414" s="253"/>
      <c r="J414" s="253"/>
      <c r="K414" s="253"/>
      <c r="L414" s="253"/>
      <c r="M414" s="253"/>
      <c r="N414" s="253"/>
      <c r="AA414" s="256">
        <v>399</v>
      </c>
      <c r="AB414" s="256" t="str">
        <f t="shared" si="20"/>
        <v/>
      </c>
      <c r="AC414" s="256" t="str">
        <f t="shared" si="21"/>
        <v/>
      </c>
      <c r="AK414" s="296" t="str">
        <f t="shared" si="22"/>
        <v/>
      </c>
    </row>
    <row r="415" spans="1:37" x14ac:dyDescent="0.2">
      <c r="A415" s="294">
        <v>404</v>
      </c>
      <c r="B415" s="132"/>
      <c r="C415" s="132"/>
      <c r="D415" s="309"/>
      <c r="E415" s="255"/>
      <c r="F415" s="253"/>
      <c r="G415" s="253"/>
      <c r="H415" s="253"/>
      <c r="I415" s="253"/>
      <c r="J415" s="253"/>
      <c r="K415" s="253"/>
      <c r="L415" s="253"/>
      <c r="M415" s="253"/>
      <c r="N415" s="253"/>
      <c r="AA415" s="256">
        <v>400</v>
      </c>
      <c r="AB415" s="256" t="str">
        <f t="shared" si="20"/>
        <v/>
      </c>
      <c r="AC415" s="256" t="str">
        <f t="shared" si="21"/>
        <v/>
      </c>
      <c r="AK415" s="296" t="str">
        <f t="shared" si="22"/>
        <v/>
      </c>
    </row>
    <row r="416" spans="1:37" x14ac:dyDescent="0.2">
      <c r="A416" s="294">
        <v>405</v>
      </c>
      <c r="B416" s="132"/>
      <c r="C416" s="132"/>
      <c r="D416" s="309"/>
      <c r="E416" s="255"/>
      <c r="F416" s="253"/>
      <c r="G416" s="253"/>
      <c r="H416" s="253"/>
      <c r="I416" s="253"/>
      <c r="J416" s="253"/>
      <c r="K416" s="253"/>
      <c r="L416" s="253"/>
      <c r="M416" s="253"/>
      <c r="N416" s="253"/>
      <c r="AA416" s="256">
        <v>401</v>
      </c>
      <c r="AB416" s="256" t="str">
        <f t="shared" si="20"/>
        <v/>
      </c>
      <c r="AC416" s="256" t="str">
        <f t="shared" si="21"/>
        <v/>
      </c>
      <c r="AK416" s="296" t="str">
        <f t="shared" si="22"/>
        <v/>
      </c>
    </row>
    <row r="417" spans="1:37" x14ac:dyDescent="0.2">
      <c r="A417" s="294">
        <v>406</v>
      </c>
      <c r="B417" s="132"/>
      <c r="C417" s="132"/>
      <c r="D417" s="309"/>
      <c r="E417" s="255"/>
      <c r="F417" s="253"/>
      <c r="G417" s="253"/>
      <c r="H417" s="253"/>
      <c r="I417" s="253"/>
      <c r="J417" s="253"/>
      <c r="K417" s="253"/>
      <c r="L417" s="253"/>
      <c r="M417" s="253"/>
      <c r="N417" s="253"/>
      <c r="AA417" s="256">
        <v>402</v>
      </c>
      <c r="AB417" s="256" t="str">
        <f t="shared" si="20"/>
        <v/>
      </c>
      <c r="AC417" s="256" t="str">
        <f t="shared" si="21"/>
        <v/>
      </c>
      <c r="AK417" s="296" t="str">
        <f t="shared" si="22"/>
        <v/>
      </c>
    </row>
    <row r="418" spans="1:37" x14ac:dyDescent="0.2">
      <c r="A418" s="294">
        <v>407</v>
      </c>
      <c r="B418" s="132"/>
      <c r="C418" s="132"/>
      <c r="D418" s="309"/>
      <c r="E418" s="255"/>
      <c r="F418" s="253"/>
      <c r="G418" s="253"/>
      <c r="H418" s="253"/>
      <c r="I418" s="253"/>
      <c r="J418" s="253"/>
      <c r="K418" s="253"/>
      <c r="L418" s="253"/>
      <c r="M418" s="253"/>
      <c r="N418" s="253"/>
      <c r="AA418" s="256">
        <v>403</v>
      </c>
      <c r="AB418" s="256" t="str">
        <f t="shared" si="20"/>
        <v/>
      </c>
      <c r="AC418" s="256" t="str">
        <f t="shared" si="21"/>
        <v/>
      </c>
      <c r="AK418" s="296" t="str">
        <f t="shared" si="22"/>
        <v/>
      </c>
    </row>
    <row r="419" spans="1:37" x14ac:dyDescent="0.2">
      <c r="A419" s="294">
        <v>408</v>
      </c>
      <c r="B419" s="132"/>
      <c r="C419" s="132"/>
      <c r="D419" s="309"/>
      <c r="E419" s="255"/>
      <c r="F419" s="253"/>
      <c r="G419" s="253"/>
      <c r="H419" s="253"/>
      <c r="I419" s="253"/>
      <c r="J419" s="253"/>
      <c r="K419" s="253"/>
      <c r="L419" s="253"/>
      <c r="M419" s="253"/>
      <c r="N419" s="253"/>
      <c r="AA419" s="256">
        <v>404</v>
      </c>
      <c r="AB419" s="256" t="str">
        <f t="shared" si="20"/>
        <v/>
      </c>
      <c r="AC419" s="256" t="str">
        <f t="shared" si="21"/>
        <v/>
      </c>
      <c r="AK419" s="296" t="str">
        <f t="shared" si="22"/>
        <v/>
      </c>
    </row>
    <row r="420" spans="1:37" x14ac:dyDescent="0.2">
      <c r="A420" s="294">
        <v>409</v>
      </c>
      <c r="B420" s="132"/>
      <c r="C420" s="132"/>
      <c r="D420" s="309"/>
      <c r="E420" s="255"/>
      <c r="F420" s="253"/>
      <c r="G420" s="253"/>
      <c r="H420" s="253"/>
      <c r="I420" s="253"/>
      <c r="J420" s="253"/>
      <c r="K420" s="253"/>
      <c r="L420" s="253"/>
      <c r="M420" s="253"/>
      <c r="N420" s="253"/>
      <c r="AA420" s="256">
        <v>405</v>
      </c>
      <c r="AB420" s="256" t="str">
        <f t="shared" si="20"/>
        <v/>
      </c>
      <c r="AC420" s="256" t="str">
        <f t="shared" si="21"/>
        <v/>
      </c>
      <c r="AK420" s="296" t="str">
        <f t="shared" si="22"/>
        <v/>
      </c>
    </row>
    <row r="421" spans="1:37" x14ac:dyDescent="0.2">
      <c r="A421" s="294">
        <v>410</v>
      </c>
      <c r="B421" s="132"/>
      <c r="C421" s="132"/>
      <c r="D421" s="309"/>
      <c r="E421" s="255"/>
      <c r="F421" s="253"/>
      <c r="G421" s="253"/>
      <c r="H421" s="253"/>
      <c r="I421" s="253"/>
      <c r="J421" s="253"/>
      <c r="K421" s="253"/>
      <c r="L421" s="253"/>
      <c r="M421" s="253"/>
      <c r="N421" s="253"/>
      <c r="AA421" s="256">
        <v>406</v>
      </c>
      <c r="AB421" s="256" t="str">
        <f t="shared" si="20"/>
        <v/>
      </c>
      <c r="AC421" s="256" t="str">
        <f t="shared" si="21"/>
        <v/>
      </c>
      <c r="AK421" s="296" t="str">
        <f t="shared" si="22"/>
        <v/>
      </c>
    </row>
    <row r="422" spans="1:37" x14ac:dyDescent="0.2">
      <c r="A422" s="294">
        <v>411</v>
      </c>
      <c r="B422" s="132"/>
      <c r="C422" s="132"/>
      <c r="D422" s="309"/>
      <c r="E422" s="255"/>
      <c r="F422" s="253"/>
      <c r="G422" s="253"/>
      <c r="H422" s="253"/>
      <c r="I422" s="253"/>
      <c r="J422" s="253"/>
      <c r="K422" s="253"/>
      <c r="L422" s="253"/>
      <c r="M422" s="253"/>
      <c r="N422" s="253"/>
      <c r="AA422" s="256">
        <v>407</v>
      </c>
      <c r="AB422" s="256" t="str">
        <f t="shared" si="20"/>
        <v/>
      </c>
      <c r="AC422" s="256" t="str">
        <f t="shared" si="21"/>
        <v/>
      </c>
      <c r="AK422" s="296" t="str">
        <f t="shared" si="22"/>
        <v/>
      </c>
    </row>
    <row r="423" spans="1:37" x14ac:dyDescent="0.2">
      <c r="A423" s="294">
        <v>412</v>
      </c>
      <c r="B423" s="132"/>
      <c r="C423" s="132"/>
      <c r="D423" s="309"/>
      <c r="E423" s="255"/>
      <c r="F423" s="253"/>
      <c r="G423" s="253"/>
      <c r="H423" s="253"/>
      <c r="I423" s="253"/>
      <c r="J423" s="253"/>
      <c r="K423" s="253"/>
      <c r="L423" s="253"/>
      <c r="M423" s="253"/>
      <c r="N423" s="253"/>
      <c r="AA423" s="256">
        <v>408</v>
      </c>
      <c r="AB423" s="256" t="str">
        <f t="shared" si="20"/>
        <v/>
      </c>
      <c r="AC423" s="256" t="str">
        <f t="shared" si="21"/>
        <v/>
      </c>
      <c r="AK423" s="296" t="str">
        <f t="shared" si="22"/>
        <v/>
      </c>
    </row>
    <row r="424" spans="1:37" x14ac:dyDescent="0.2">
      <c r="A424" s="294">
        <v>413</v>
      </c>
      <c r="B424" s="132"/>
      <c r="C424" s="132"/>
      <c r="D424" s="309"/>
      <c r="E424" s="255"/>
      <c r="F424" s="253"/>
      <c r="G424" s="253"/>
      <c r="H424" s="253"/>
      <c r="I424" s="253"/>
      <c r="J424" s="253"/>
      <c r="K424" s="253"/>
      <c r="L424" s="253"/>
      <c r="M424" s="253"/>
      <c r="N424" s="253"/>
      <c r="AA424" s="256">
        <v>409</v>
      </c>
      <c r="AB424" s="256" t="str">
        <f t="shared" si="20"/>
        <v/>
      </c>
      <c r="AC424" s="256" t="str">
        <f t="shared" si="21"/>
        <v/>
      </c>
      <c r="AK424" s="296" t="str">
        <f t="shared" si="22"/>
        <v/>
      </c>
    </row>
    <row r="425" spans="1:37" x14ac:dyDescent="0.2">
      <c r="A425" s="294">
        <v>414</v>
      </c>
      <c r="B425" s="132"/>
      <c r="C425" s="132"/>
      <c r="D425" s="309"/>
      <c r="E425" s="255"/>
      <c r="F425" s="253"/>
      <c r="G425" s="253"/>
      <c r="H425" s="253"/>
      <c r="I425" s="253"/>
      <c r="J425" s="253"/>
      <c r="K425" s="253"/>
      <c r="L425" s="253"/>
      <c r="M425" s="253"/>
      <c r="N425" s="253"/>
      <c r="AA425" s="256">
        <v>410</v>
      </c>
      <c r="AB425" s="256" t="str">
        <f t="shared" si="20"/>
        <v/>
      </c>
      <c r="AC425" s="256" t="str">
        <f t="shared" si="21"/>
        <v/>
      </c>
      <c r="AK425" s="296" t="str">
        <f t="shared" si="22"/>
        <v/>
      </c>
    </row>
    <row r="426" spans="1:37" x14ac:dyDescent="0.2">
      <c r="A426" s="294">
        <v>415</v>
      </c>
      <c r="B426" s="132"/>
      <c r="C426" s="132"/>
      <c r="D426" s="309"/>
      <c r="E426" s="255"/>
      <c r="F426" s="253"/>
      <c r="G426" s="253"/>
      <c r="H426" s="253"/>
      <c r="I426" s="253"/>
      <c r="J426" s="253"/>
      <c r="K426" s="253"/>
      <c r="L426" s="253"/>
      <c r="M426" s="253"/>
      <c r="N426" s="253"/>
      <c r="AA426" s="256">
        <v>411</v>
      </c>
      <c r="AB426" s="256" t="str">
        <f t="shared" si="20"/>
        <v/>
      </c>
      <c r="AC426" s="256" t="str">
        <f t="shared" si="21"/>
        <v/>
      </c>
      <c r="AK426" s="296" t="str">
        <f t="shared" si="22"/>
        <v/>
      </c>
    </row>
    <row r="427" spans="1:37" x14ac:dyDescent="0.2">
      <c r="A427" s="294">
        <v>416</v>
      </c>
      <c r="B427" s="132"/>
      <c r="C427" s="132"/>
      <c r="D427" s="309"/>
      <c r="E427" s="255"/>
      <c r="F427" s="253"/>
      <c r="G427" s="253"/>
      <c r="H427" s="253"/>
      <c r="I427" s="253"/>
      <c r="J427" s="253"/>
      <c r="K427" s="253"/>
      <c r="L427" s="253"/>
      <c r="M427" s="253"/>
      <c r="N427" s="253"/>
      <c r="AA427" s="256">
        <v>412</v>
      </c>
      <c r="AB427" s="256" t="str">
        <f t="shared" si="20"/>
        <v/>
      </c>
      <c r="AC427" s="256" t="str">
        <f t="shared" si="21"/>
        <v/>
      </c>
      <c r="AK427" s="296" t="str">
        <f t="shared" si="22"/>
        <v/>
      </c>
    </row>
    <row r="428" spans="1:37" x14ac:dyDescent="0.2">
      <c r="A428" s="294">
        <v>417</v>
      </c>
      <c r="B428" s="132"/>
      <c r="C428" s="132"/>
      <c r="D428" s="309"/>
      <c r="E428" s="255"/>
      <c r="F428" s="253"/>
      <c r="G428" s="253"/>
      <c r="H428" s="253"/>
      <c r="I428" s="253"/>
      <c r="J428" s="253"/>
      <c r="K428" s="253"/>
      <c r="L428" s="253"/>
      <c r="M428" s="253"/>
      <c r="N428" s="253"/>
      <c r="AA428" s="256">
        <v>413</v>
      </c>
      <c r="AB428" s="256" t="str">
        <f t="shared" si="20"/>
        <v/>
      </c>
      <c r="AC428" s="256" t="str">
        <f t="shared" si="21"/>
        <v/>
      </c>
      <c r="AK428" s="296" t="str">
        <f t="shared" si="22"/>
        <v/>
      </c>
    </row>
    <row r="429" spans="1:37" x14ac:dyDescent="0.2">
      <c r="A429" s="294">
        <v>418</v>
      </c>
      <c r="B429" s="132"/>
      <c r="C429" s="132"/>
      <c r="D429" s="309"/>
      <c r="E429" s="255"/>
      <c r="F429" s="253"/>
      <c r="G429" s="253"/>
      <c r="H429" s="253"/>
      <c r="I429" s="253"/>
      <c r="J429" s="253"/>
      <c r="K429" s="253"/>
      <c r="L429" s="253"/>
      <c r="M429" s="253"/>
      <c r="N429" s="253"/>
      <c r="AA429" s="256">
        <v>414</v>
      </c>
      <c r="AB429" s="256" t="str">
        <f t="shared" si="20"/>
        <v/>
      </c>
      <c r="AC429" s="256" t="str">
        <f t="shared" si="21"/>
        <v/>
      </c>
      <c r="AK429" s="296" t="str">
        <f t="shared" si="22"/>
        <v/>
      </c>
    </row>
    <row r="430" spans="1:37" x14ac:dyDescent="0.2">
      <c r="A430" s="294">
        <v>419</v>
      </c>
      <c r="B430" s="132"/>
      <c r="C430" s="132"/>
      <c r="D430" s="309"/>
      <c r="E430" s="255"/>
      <c r="F430" s="253"/>
      <c r="G430" s="253"/>
      <c r="H430" s="253"/>
      <c r="I430" s="253"/>
      <c r="J430" s="253"/>
      <c r="K430" s="253"/>
      <c r="L430" s="253"/>
      <c r="M430" s="253"/>
      <c r="N430" s="253"/>
      <c r="AA430" s="256">
        <v>415</v>
      </c>
      <c r="AB430" s="256" t="str">
        <f t="shared" si="20"/>
        <v/>
      </c>
      <c r="AC430" s="256" t="str">
        <f t="shared" si="21"/>
        <v/>
      </c>
      <c r="AK430" s="296" t="str">
        <f t="shared" si="22"/>
        <v/>
      </c>
    </row>
    <row r="431" spans="1:37" x14ac:dyDescent="0.2">
      <c r="A431" s="294">
        <v>420</v>
      </c>
      <c r="B431" s="132"/>
      <c r="C431" s="132"/>
      <c r="D431" s="309"/>
      <c r="E431" s="255"/>
      <c r="F431" s="253"/>
      <c r="G431" s="253"/>
      <c r="H431" s="253"/>
      <c r="I431" s="253"/>
      <c r="J431" s="253"/>
      <c r="K431" s="253"/>
      <c r="L431" s="253"/>
      <c r="M431" s="253"/>
      <c r="N431" s="253"/>
      <c r="AA431" s="256">
        <v>416</v>
      </c>
      <c r="AB431" s="256" t="str">
        <f t="shared" si="20"/>
        <v/>
      </c>
      <c r="AC431" s="256" t="str">
        <f t="shared" si="21"/>
        <v/>
      </c>
      <c r="AK431" s="296" t="str">
        <f t="shared" si="22"/>
        <v/>
      </c>
    </row>
    <row r="432" spans="1:37" x14ac:dyDescent="0.2">
      <c r="A432" s="294">
        <v>421</v>
      </c>
      <c r="B432" s="132"/>
      <c r="C432" s="132"/>
      <c r="D432" s="309"/>
      <c r="E432" s="255"/>
      <c r="F432" s="253"/>
      <c r="G432" s="253"/>
      <c r="H432" s="253"/>
      <c r="I432" s="253"/>
      <c r="J432" s="253"/>
      <c r="K432" s="253"/>
      <c r="L432" s="253"/>
      <c r="M432" s="253"/>
      <c r="N432" s="253"/>
      <c r="AA432" s="256">
        <v>417</v>
      </c>
      <c r="AB432" s="256" t="str">
        <f t="shared" si="20"/>
        <v/>
      </c>
      <c r="AC432" s="256" t="str">
        <f t="shared" si="21"/>
        <v/>
      </c>
      <c r="AK432" s="296" t="str">
        <f t="shared" si="22"/>
        <v/>
      </c>
    </row>
    <row r="433" spans="1:37" x14ac:dyDescent="0.2">
      <c r="A433" s="294">
        <v>422</v>
      </c>
      <c r="B433" s="132"/>
      <c r="C433" s="132"/>
      <c r="D433" s="309"/>
      <c r="E433" s="255"/>
      <c r="F433" s="253"/>
      <c r="G433" s="253"/>
      <c r="H433" s="253"/>
      <c r="I433" s="253"/>
      <c r="J433" s="253"/>
      <c r="K433" s="253"/>
      <c r="L433" s="253"/>
      <c r="M433" s="253"/>
      <c r="N433" s="253"/>
      <c r="AA433" s="256">
        <v>418</v>
      </c>
      <c r="AB433" s="256" t="str">
        <f t="shared" si="20"/>
        <v/>
      </c>
      <c r="AC433" s="256" t="str">
        <f t="shared" si="21"/>
        <v/>
      </c>
      <c r="AK433" s="296" t="str">
        <f t="shared" si="22"/>
        <v/>
      </c>
    </row>
    <row r="434" spans="1:37" x14ac:dyDescent="0.2">
      <c r="A434" s="294">
        <v>423</v>
      </c>
      <c r="B434" s="132"/>
      <c r="C434" s="132"/>
      <c r="D434" s="309"/>
      <c r="E434" s="255"/>
      <c r="F434" s="253"/>
      <c r="G434" s="253"/>
      <c r="H434" s="253"/>
      <c r="I434" s="253"/>
      <c r="J434" s="253"/>
      <c r="K434" s="253"/>
      <c r="L434" s="253"/>
      <c r="M434" s="253"/>
      <c r="N434" s="253"/>
      <c r="AA434" s="256">
        <v>419</v>
      </c>
      <c r="AB434" s="256" t="str">
        <f t="shared" si="20"/>
        <v/>
      </c>
      <c r="AC434" s="256" t="str">
        <f t="shared" si="21"/>
        <v/>
      </c>
      <c r="AK434" s="296" t="str">
        <f t="shared" si="22"/>
        <v/>
      </c>
    </row>
    <row r="435" spans="1:37" x14ac:dyDescent="0.2">
      <c r="A435" s="294">
        <v>424</v>
      </c>
      <c r="B435" s="132"/>
      <c r="C435" s="132"/>
      <c r="D435" s="309"/>
      <c r="E435" s="255"/>
      <c r="F435" s="253"/>
      <c r="G435" s="253"/>
      <c r="H435" s="253"/>
      <c r="I435" s="253"/>
      <c r="J435" s="253"/>
      <c r="K435" s="253"/>
      <c r="L435" s="253"/>
      <c r="M435" s="253"/>
      <c r="N435" s="253"/>
      <c r="AA435" s="256">
        <v>420</v>
      </c>
      <c r="AB435" s="256" t="str">
        <f t="shared" si="20"/>
        <v/>
      </c>
      <c r="AC435" s="256" t="str">
        <f t="shared" si="21"/>
        <v/>
      </c>
      <c r="AK435" s="296" t="str">
        <f t="shared" si="22"/>
        <v/>
      </c>
    </row>
    <row r="436" spans="1:37" x14ac:dyDescent="0.2">
      <c r="A436" s="294">
        <v>425</v>
      </c>
      <c r="B436" s="132"/>
      <c r="C436" s="132"/>
      <c r="D436" s="309"/>
      <c r="E436" s="255"/>
      <c r="F436" s="253"/>
      <c r="G436" s="253"/>
      <c r="H436" s="253"/>
      <c r="I436" s="253"/>
      <c r="J436" s="253"/>
      <c r="K436" s="253"/>
      <c r="L436" s="253"/>
      <c r="M436" s="253"/>
      <c r="N436" s="253"/>
      <c r="AA436" s="256">
        <v>421</v>
      </c>
      <c r="AB436" s="256" t="str">
        <f t="shared" si="20"/>
        <v/>
      </c>
      <c r="AC436" s="256" t="str">
        <f t="shared" si="21"/>
        <v/>
      </c>
      <c r="AK436" s="296" t="str">
        <f t="shared" si="22"/>
        <v/>
      </c>
    </row>
    <row r="437" spans="1:37" x14ac:dyDescent="0.2">
      <c r="A437" s="294">
        <v>426</v>
      </c>
      <c r="B437" s="132"/>
      <c r="C437" s="132"/>
      <c r="D437" s="309"/>
      <c r="E437" s="255"/>
      <c r="F437" s="253"/>
      <c r="G437" s="253"/>
      <c r="H437" s="253"/>
      <c r="I437" s="253"/>
      <c r="J437" s="253"/>
      <c r="K437" s="253"/>
      <c r="L437" s="253"/>
      <c r="M437" s="253"/>
      <c r="N437" s="253"/>
      <c r="AA437" s="256">
        <v>422</v>
      </c>
      <c r="AB437" s="256" t="str">
        <f t="shared" si="20"/>
        <v/>
      </c>
      <c r="AC437" s="256" t="str">
        <f t="shared" si="21"/>
        <v/>
      </c>
      <c r="AK437" s="296" t="str">
        <f t="shared" si="22"/>
        <v/>
      </c>
    </row>
    <row r="438" spans="1:37" x14ac:dyDescent="0.2">
      <c r="A438" s="294">
        <v>427</v>
      </c>
      <c r="B438" s="132"/>
      <c r="C438" s="132"/>
      <c r="D438" s="309"/>
      <c r="E438" s="255"/>
      <c r="F438" s="253"/>
      <c r="G438" s="253"/>
      <c r="H438" s="253"/>
      <c r="I438" s="253"/>
      <c r="J438" s="253"/>
      <c r="K438" s="253"/>
      <c r="L438" s="253"/>
      <c r="M438" s="253"/>
      <c r="N438" s="253"/>
      <c r="AA438" s="256">
        <v>423</v>
      </c>
      <c r="AB438" s="256" t="str">
        <f t="shared" si="20"/>
        <v/>
      </c>
      <c r="AC438" s="256" t="str">
        <f t="shared" si="21"/>
        <v/>
      </c>
      <c r="AK438" s="296" t="str">
        <f t="shared" si="22"/>
        <v/>
      </c>
    </row>
    <row r="439" spans="1:37" x14ac:dyDescent="0.2">
      <c r="A439" s="294">
        <v>428</v>
      </c>
      <c r="B439" s="132"/>
      <c r="C439" s="132"/>
      <c r="D439" s="309"/>
      <c r="E439" s="255"/>
      <c r="F439" s="253"/>
      <c r="G439" s="253"/>
      <c r="H439" s="253"/>
      <c r="I439" s="253"/>
      <c r="J439" s="253"/>
      <c r="K439" s="253"/>
      <c r="L439" s="253"/>
      <c r="M439" s="253"/>
      <c r="N439" s="253"/>
      <c r="AA439" s="256">
        <v>424</v>
      </c>
      <c r="AB439" s="256" t="str">
        <f t="shared" si="20"/>
        <v/>
      </c>
      <c r="AC439" s="256" t="str">
        <f t="shared" si="21"/>
        <v/>
      </c>
      <c r="AK439" s="296" t="str">
        <f t="shared" si="22"/>
        <v/>
      </c>
    </row>
    <row r="440" spans="1:37" x14ac:dyDescent="0.2">
      <c r="A440" s="294">
        <v>429</v>
      </c>
      <c r="B440" s="132"/>
      <c r="C440" s="132"/>
      <c r="D440" s="309"/>
      <c r="E440" s="255"/>
      <c r="F440" s="253"/>
      <c r="G440" s="253"/>
      <c r="H440" s="253"/>
      <c r="I440" s="253"/>
      <c r="J440" s="253"/>
      <c r="K440" s="253"/>
      <c r="L440" s="253"/>
      <c r="M440" s="253"/>
      <c r="N440" s="253"/>
      <c r="AA440" s="256">
        <v>425</v>
      </c>
      <c r="AB440" s="256" t="str">
        <f t="shared" si="20"/>
        <v/>
      </c>
      <c r="AC440" s="256" t="str">
        <f t="shared" si="21"/>
        <v/>
      </c>
      <c r="AK440" s="296" t="str">
        <f t="shared" si="22"/>
        <v/>
      </c>
    </row>
    <row r="441" spans="1:37" x14ac:dyDescent="0.2">
      <c r="A441" s="294">
        <v>430</v>
      </c>
      <c r="B441" s="132"/>
      <c r="C441" s="132"/>
      <c r="D441" s="309"/>
      <c r="E441" s="255"/>
      <c r="F441" s="253"/>
      <c r="G441" s="253"/>
      <c r="H441" s="253"/>
      <c r="I441" s="253"/>
      <c r="J441" s="253"/>
      <c r="K441" s="253"/>
      <c r="L441" s="253"/>
      <c r="M441" s="253"/>
      <c r="N441" s="253"/>
      <c r="AA441" s="256">
        <v>426</v>
      </c>
      <c r="AB441" s="256" t="str">
        <f t="shared" si="20"/>
        <v/>
      </c>
      <c r="AC441" s="256" t="str">
        <f t="shared" si="21"/>
        <v/>
      </c>
      <c r="AK441" s="296" t="str">
        <f t="shared" si="22"/>
        <v/>
      </c>
    </row>
    <row r="442" spans="1:37" x14ac:dyDescent="0.2">
      <c r="A442" s="294">
        <v>431</v>
      </c>
      <c r="B442" s="132"/>
      <c r="C442" s="132"/>
      <c r="D442" s="309"/>
      <c r="E442" s="255"/>
      <c r="F442" s="253"/>
      <c r="G442" s="253"/>
      <c r="H442" s="253"/>
      <c r="I442" s="253"/>
      <c r="J442" s="253"/>
      <c r="K442" s="253"/>
      <c r="L442" s="253"/>
      <c r="M442" s="253"/>
      <c r="N442" s="253"/>
      <c r="AA442" s="256">
        <v>427</v>
      </c>
      <c r="AB442" s="256" t="str">
        <f t="shared" si="20"/>
        <v/>
      </c>
      <c r="AC442" s="256" t="str">
        <f t="shared" si="21"/>
        <v/>
      </c>
      <c r="AK442" s="296" t="str">
        <f t="shared" si="22"/>
        <v/>
      </c>
    </row>
    <row r="443" spans="1:37" x14ac:dyDescent="0.2">
      <c r="A443" s="294">
        <v>432</v>
      </c>
      <c r="B443" s="132"/>
      <c r="C443" s="132"/>
      <c r="D443" s="309"/>
      <c r="E443" s="255"/>
      <c r="F443" s="253"/>
      <c r="G443" s="253"/>
      <c r="H443" s="253"/>
      <c r="I443" s="253"/>
      <c r="J443" s="253"/>
      <c r="K443" s="253"/>
      <c r="L443" s="253"/>
      <c r="M443" s="253"/>
      <c r="N443" s="253"/>
      <c r="AA443" s="256">
        <v>428</v>
      </c>
      <c r="AB443" s="256" t="str">
        <f t="shared" si="20"/>
        <v/>
      </c>
      <c r="AC443" s="256" t="str">
        <f t="shared" si="21"/>
        <v/>
      </c>
      <c r="AK443" s="296" t="str">
        <f t="shared" si="22"/>
        <v/>
      </c>
    </row>
    <row r="444" spans="1:37" x14ac:dyDescent="0.2">
      <c r="A444" s="294">
        <v>433</v>
      </c>
      <c r="B444" s="132"/>
      <c r="C444" s="132"/>
      <c r="D444" s="309"/>
      <c r="E444" s="255"/>
      <c r="F444" s="253"/>
      <c r="G444" s="253"/>
      <c r="H444" s="253"/>
      <c r="I444" s="253"/>
      <c r="J444" s="253"/>
      <c r="K444" s="253"/>
      <c r="L444" s="253"/>
      <c r="M444" s="253"/>
      <c r="N444" s="253"/>
      <c r="AA444" s="256">
        <v>429</v>
      </c>
      <c r="AB444" s="256" t="str">
        <f t="shared" si="20"/>
        <v/>
      </c>
      <c r="AC444" s="256" t="str">
        <f t="shared" si="21"/>
        <v/>
      </c>
      <c r="AK444" s="296" t="str">
        <f t="shared" si="22"/>
        <v/>
      </c>
    </row>
    <row r="445" spans="1:37" x14ac:dyDescent="0.2">
      <c r="A445" s="294">
        <v>434</v>
      </c>
      <c r="B445" s="132"/>
      <c r="C445" s="132"/>
      <c r="D445" s="309"/>
      <c r="E445" s="255"/>
      <c r="F445" s="253"/>
      <c r="G445" s="253"/>
      <c r="H445" s="253"/>
      <c r="I445" s="253"/>
      <c r="J445" s="253"/>
      <c r="K445" s="253"/>
      <c r="L445" s="253"/>
      <c r="M445" s="253"/>
      <c r="N445" s="253"/>
      <c r="AA445" s="256">
        <v>430</v>
      </c>
      <c r="AB445" s="256" t="str">
        <f t="shared" si="20"/>
        <v/>
      </c>
      <c r="AC445" s="256" t="str">
        <f t="shared" si="21"/>
        <v/>
      </c>
      <c r="AK445" s="296" t="str">
        <f t="shared" si="22"/>
        <v/>
      </c>
    </row>
    <row r="446" spans="1:37" x14ac:dyDescent="0.2">
      <c r="A446" s="294">
        <v>435</v>
      </c>
      <c r="B446" s="132"/>
      <c r="C446" s="132"/>
      <c r="D446" s="309"/>
      <c r="E446" s="255"/>
      <c r="F446" s="253"/>
      <c r="G446" s="253"/>
      <c r="H446" s="253"/>
      <c r="I446" s="253"/>
      <c r="J446" s="253"/>
      <c r="K446" s="253"/>
      <c r="L446" s="253"/>
      <c r="M446" s="253"/>
      <c r="N446" s="253"/>
      <c r="AA446" s="256">
        <v>431</v>
      </c>
      <c r="AB446" s="256" t="str">
        <f t="shared" si="20"/>
        <v/>
      </c>
      <c r="AC446" s="256" t="str">
        <f t="shared" si="21"/>
        <v/>
      </c>
      <c r="AK446" s="296" t="str">
        <f t="shared" si="22"/>
        <v/>
      </c>
    </row>
    <row r="447" spans="1:37" x14ac:dyDescent="0.2">
      <c r="A447" s="294">
        <v>436</v>
      </c>
      <c r="B447" s="132"/>
      <c r="C447" s="132"/>
      <c r="D447" s="309"/>
      <c r="E447" s="255"/>
      <c r="F447" s="253"/>
      <c r="G447" s="253"/>
      <c r="H447" s="253"/>
      <c r="I447" s="253"/>
      <c r="J447" s="253"/>
      <c r="K447" s="253"/>
      <c r="L447" s="253"/>
      <c r="M447" s="253"/>
      <c r="N447" s="253"/>
      <c r="AA447" s="256">
        <v>432</v>
      </c>
      <c r="AB447" s="256" t="str">
        <f t="shared" si="20"/>
        <v/>
      </c>
      <c r="AC447" s="256" t="str">
        <f t="shared" si="21"/>
        <v/>
      </c>
      <c r="AK447" s="296" t="str">
        <f t="shared" si="22"/>
        <v/>
      </c>
    </row>
    <row r="448" spans="1:37" x14ac:dyDescent="0.2">
      <c r="A448" s="294">
        <v>437</v>
      </c>
      <c r="B448" s="132"/>
      <c r="C448" s="132"/>
      <c r="D448" s="309"/>
      <c r="E448" s="255"/>
      <c r="F448" s="253"/>
      <c r="G448" s="253"/>
      <c r="H448" s="253"/>
      <c r="I448" s="253"/>
      <c r="J448" s="253"/>
      <c r="K448" s="253"/>
      <c r="L448" s="253"/>
      <c r="M448" s="253"/>
      <c r="N448" s="253"/>
      <c r="AA448" s="256">
        <v>433</v>
      </c>
      <c r="AB448" s="256" t="str">
        <f t="shared" si="20"/>
        <v/>
      </c>
      <c r="AC448" s="256" t="str">
        <f t="shared" si="21"/>
        <v/>
      </c>
      <c r="AK448" s="296" t="str">
        <f t="shared" si="22"/>
        <v/>
      </c>
    </row>
    <row r="449" spans="1:37" x14ac:dyDescent="0.2">
      <c r="A449" s="294">
        <v>438</v>
      </c>
      <c r="B449" s="132"/>
      <c r="C449" s="132"/>
      <c r="D449" s="309"/>
      <c r="E449" s="255"/>
      <c r="F449" s="253"/>
      <c r="G449" s="253"/>
      <c r="H449" s="253"/>
      <c r="I449" s="253"/>
      <c r="J449" s="253"/>
      <c r="K449" s="253"/>
      <c r="L449" s="253"/>
      <c r="M449" s="253"/>
      <c r="N449" s="253"/>
      <c r="AA449" s="256">
        <v>434</v>
      </c>
      <c r="AB449" s="256" t="str">
        <f t="shared" si="20"/>
        <v/>
      </c>
      <c r="AC449" s="256" t="str">
        <f t="shared" si="21"/>
        <v/>
      </c>
      <c r="AK449" s="296" t="str">
        <f t="shared" si="22"/>
        <v/>
      </c>
    </row>
    <row r="450" spans="1:37" x14ac:dyDescent="0.2">
      <c r="A450" s="294">
        <v>439</v>
      </c>
      <c r="B450" s="132"/>
      <c r="C450" s="132"/>
      <c r="D450" s="309"/>
      <c r="E450" s="255"/>
      <c r="F450" s="253"/>
      <c r="G450" s="253"/>
      <c r="H450" s="253"/>
      <c r="I450" s="253"/>
      <c r="J450" s="253"/>
      <c r="K450" s="253"/>
      <c r="L450" s="253"/>
      <c r="M450" s="253"/>
      <c r="N450" s="253"/>
      <c r="AA450" s="256">
        <v>435</v>
      </c>
      <c r="AB450" s="256" t="str">
        <f t="shared" si="20"/>
        <v/>
      </c>
      <c r="AC450" s="256" t="str">
        <f t="shared" si="21"/>
        <v/>
      </c>
      <c r="AK450" s="296" t="str">
        <f t="shared" si="22"/>
        <v/>
      </c>
    </row>
    <row r="451" spans="1:37" x14ac:dyDescent="0.2">
      <c r="A451" s="294">
        <v>440</v>
      </c>
      <c r="B451" s="132"/>
      <c r="C451" s="132"/>
      <c r="D451" s="309"/>
      <c r="E451" s="255"/>
      <c r="F451" s="253"/>
      <c r="G451" s="253"/>
      <c r="H451" s="253"/>
      <c r="I451" s="253"/>
      <c r="J451" s="253"/>
      <c r="K451" s="253"/>
      <c r="L451" s="253"/>
      <c r="M451" s="253"/>
      <c r="N451" s="253"/>
      <c r="AA451" s="256">
        <v>436</v>
      </c>
      <c r="AB451" s="256" t="str">
        <f t="shared" si="20"/>
        <v/>
      </c>
      <c r="AC451" s="256" t="str">
        <f t="shared" si="21"/>
        <v/>
      </c>
      <c r="AK451" s="296" t="str">
        <f t="shared" si="22"/>
        <v/>
      </c>
    </row>
    <row r="452" spans="1:37" x14ac:dyDescent="0.2">
      <c r="A452" s="294">
        <v>441</v>
      </c>
      <c r="B452" s="132"/>
      <c r="C452" s="132"/>
      <c r="D452" s="309"/>
      <c r="E452" s="255"/>
      <c r="F452" s="253"/>
      <c r="G452" s="253"/>
      <c r="H452" s="253"/>
      <c r="I452" s="253"/>
      <c r="J452" s="253"/>
      <c r="K452" s="253"/>
      <c r="L452" s="253"/>
      <c r="M452" s="253"/>
      <c r="N452" s="253"/>
      <c r="AA452" s="256">
        <v>437</v>
      </c>
      <c r="AB452" s="256" t="str">
        <f t="shared" si="20"/>
        <v/>
      </c>
      <c r="AC452" s="256" t="str">
        <f t="shared" si="21"/>
        <v/>
      </c>
      <c r="AK452" s="296" t="str">
        <f t="shared" si="22"/>
        <v/>
      </c>
    </row>
    <row r="453" spans="1:37" x14ac:dyDescent="0.2">
      <c r="A453" s="294">
        <v>442</v>
      </c>
      <c r="B453" s="132"/>
      <c r="C453" s="132"/>
      <c r="D453" s="309"/>
      <c r="E453" s="255"/>
      <c r="F453" s="253"/>
      <c r="G453" s="253"/>
      <c r="H453" s="253"/>
      <c r="I453" s="253"/>
      <c r="J453" s="253"/>
      <c r="K453" s="253"/>
      <c r="L453" s="253"/>
      <c r="M453" s="253"/>
      <c r="N453" s="253"/>
      <c r="AA453" s="256">
        <v>438</v>
      </c>
      <c r="AB453" s="256" t="str">
        <f t="shared" si="20"/>
        <v/>
      </c>
      <c r="AC453" s="256" t="str">
        <f t="shared" si="21"/>
        <v/>
      </c>
      <c r="AK453" s="296" t="str">
        <f t="shared" si="22"/>
        <v/>
      </c>
    </row>
    <row r="454" spans="1:37" x14ac:dyDescent="0.2">
      <c r="A454" s="294">
        <v>443</v>
      </c>
      <c r="B454" s="132"/>
      <c r="C454" s="132"/>
      <c r="D454" s="309"/>
      <c r="E454" s="255"/>
      <c r="F454" s="253"/>
      <c r="G454" s="253"/>
      <c r="H454" s="253"/>
      <c r="I454" s="253"/>
      <c r="J454" s="253"/>
      <c r="K454" s="253"/>
      <c r="L454" s="253"/>
      <c r="M454" s="253"/>
      <c r="N454" s="253"/>
      <c r="AA454" s="256">
        <v>439</v>
      </c>
      <c r="AB454" s="256" t="str">
        <f t="shared" si="20"/>
        <v/>
      </c>
      <c r="AC454" s="256" t="str">
        <f t="shared" si="21"/>
        <v/>
      </c>
      <c r="AK454" s="296" t="str">
        <f t="shared" si="22"/>
        <v/>
      </c>
    </row>
    <row r="455" spans="1:37" x14ac:dyDescent="0.2">
      <c r="A455" s="294">
        <v>444</v>
      </c>
      <c r="B455" s="132"/>
      <c r="C455" s="132"/>
      <c r="D455" s="309"/>
      <c r="E455" s="255"/>
      <c r="F455" s="253"/>
      <c r="G455" s="253"/>
      <c r="H455" s="253"/>
      <c r="I455" s="253"/>
      <c r="J455" s="253"/>
      <c r="K455" s="253"/>
      <c r="L455" s="253"/>
      <c r="M455" s="253"/>
      <c r="N455" s="253"/>
      <c r="AA455" s="256">
        <v>440</v>
      </c>
      <c r="AB455" s="256" t="str">
        <f t="shared" si="20"/>
        <v/>
      </c>
      <c r="AC455" s="256" t="str">
        <f t="shared" si="21"/>
        <v/>
      </c>
      <c r="AK455" s="296" t="str">
        <f t="shared" si="22"/>
        <v/>
      </c>
    </row>
    <row r="456" spans="1:37" x14ac:dyDescent="0.2">
      <c r="A456" s="294">
        <v>445</v>
      </c>
      <c r="B456" s="132"/>
      <c r="C456" s="132"/>
      <c r="D456" s="309"/>
      <c r="E456" s="255"/>
      <c r="F456" s="253"/>
      <c r="G456" s="253"/>
      <c r="H456" s="253"/>
      <c r="I456" s="253"/>
      <c r="J456" s="253"/>
      <c r="K456" s="253"/>
      <c r="L456" s="253"/>
      <c r="M456" s="253"/>
      <c r="N456" s="253"/>
      <c r="AA456" s="256">
        <v>441</v>
      </c>
      <c r="AB456" s="256" t="str">
        <f t="shared" si="20"/>
        <v/>
      </c>
      <c r="AC456" s="256" t="str">
        <f t="shared" si="21"/>
        <v/>
      </c>
      <c r="AK456" s="296" t="str">
        <f t="shared" si="22"/>
        <v/>
      </c>
    </row>
    <row r="457" spans="1:37" x14ac:dyDescent="0.2">
      <c r="A457" s="294">
        <v>446</v>
      </c>
      <c r="B457" s="132"/>
      <c r="C457" s="132"/>
      <c r="D457" s="309"/>
      <c r="E457" s="255"/>
      <c r="F457" s="253"/>
      <c r="G457" s="253"/>
      <c r="H457" s="253"/>
      <c r="I457" s="253"/>
      <c r="J457" s="253"/>
      <c r="K457" s="253"/>
      <c r="L457" s="253"/>
      <c r="M457" s="253"/>
      <c r="N457" s="253"/>
      <c r="AA457" s="256">
        <v>442</v>
      </c>
      <c r="AB457" s="256" t="str">
        <f t="shared" si="20"/>
        <v/>
      </c>
      <c r="AC457" s="256" t="str">
        <f t="shared" si="21"/>
        <v/>
      </c>
      <c r="AK457" s="296" t="str">
        <f t="shared" si="22"/>
        <v/>
      </c>
    </row>
    <row r="458" spans="1:37" x14ac:dyDescent="0.2">
      <c r="A458" s="294">
        <v>447</v>
      </c>
      <c r="B458" s="132"/>
      <c r="C458" s="132"/>
      <c r="D458" s="309"/>
      <c r="E458" s="255"/>
      <c r="F458" s="253"/>
      <c r="G458" s="253"/>
      <c r="H458" s="253"/>
      <c r="I458" s="253"/>
      <c r="J458" s="253"/>
      <c r="K458" s="253"/>
      <c r="L458" s="253"/>
      <c r="M458" s="253"/>
      <c r="N458" s="253"/>
      <c r="AA458" s="256">
        <v>443</v>
      </c>
      <c r="AB458" s="256" t="str">
        <f t="shared" si="20"/>
        <v/>
      </c>
      <c r="AC458" s="256" t="str">
        <f t="shared" si="21"/>
        <v/>
      </c>
      <c r="AK458" s="296" t="str">
        <f t="shared" si="22"/>
        <v/>
      </c>
    </row>
    <row r="459" spans="1:37" x14ac:dyDescent="0.2">
      <c r="A459" s="294">
        <v>448</v>
      </c>
      <c r="B459" s="132"/>
      <c r="C459" s="132"/>
      <c r="D459" s="309"/>
      <c r="E459" s="255"/>
      <c r="F459" s="253"/>
      <c r="G459" s="253"/>
      <c r="H459" s="253"/>
      <c r="I459" s="253"/>
      <c r="J459" s="253"/>
      <c r="K459" s="253"/>
      <c r="L459" s="253"/>
      <c r="M459" s="253"/>
      <c r="N459" s="253"/>
      <c r="AA459" s="256">
        <v>444</v>
      </c>
      <c r="AB459" s="256" t="str">
        <f t="shared" si="20"/>
        <v/>
      </c>
      <c r="AC459" s="256" t="str">
        <f t="shared" si="21"/>
        <v/>
      </c>
      <c r="AK459" s="296" t="str">
        <f t="shared" si="22"/>
        <v/>
      </c>
    </row>
    <row r="460" spans="1:37" x14ac:dyDescent="0.2">
      <c r="A460" s="294">
        <v>449</v>
      </c>
      <c r="B460" s="132"/>
      <c r="C460" s="132"/>
      <c r="D460" s="309"/>
      <c r="E460" s="255"/>
      <c r="F460" s="253"/>
      <c r="G460" s="253"/>
      <c r="H460" s="253"/>
      <c r="I460" s="253"/>
      <c r="J460" s="253"/>
      <c r="K460" s="253"/>
      <c r="L460" s="253"/>
      <c r="M460" s="253"/>
      <c r="N460" s="253"/>
      <c r="AA460" s="256">
        <v>445</v>
      </c>
      <c r="AB460" s="256" t="str">
        <f t="shared" si="20"/>
        <v/>
      </c>
      <c r="AC460" s="256" t="str">
        <f t="shared" si="21"/>
        <v/>
      </c>
      <c r="AK460" s="296" t="str">
        <f t="shared" si="22"/>
        <v/>
      </c>
    </row>
    <row r="461" spans="1:37" x14ac:dyDescent="0.2">
      <c r="A461" s="294">
        <v>450</v>
      </c>
      <c r="B461" s="132"/>
      <c r="C461" s="132"/>
      <c r="D461" s="309"/>
      <c r="E461" s="255"/>
      <c r="F461" s="253"/>
      <c r="G461" s="253"/>
      <c r="H461" s="253"/>
      <c r="I461" s="253"/>
      <c r="J461" s="253"/>
      <c r="K461" s="253"/>
      <c r="L461" s="253"/>
      <c r="M461" s="253"/>
      <c r="N461" s="253"/>
      <c r="AA461" s="256">
        <v>446</v>
      </c>
      <c r="AB461" s="256" t="str">
        <f t="shared" si="20"/>
        <v/>
      </c>
      <c r="AC461" s="256" t="str">
        <f t="shared" si="21"/>
        <v/>
      </c>
      <c r="AK461" s="296" t="str">
        <f t="shared" si="22"/>
        <v/>
      </c>
    </row>
    <row r="462" spans="1:37" x14ac:dyDescent="0.2">
      <c r="A462" s="294">
        <v>451</v>
      </c>
      <c r="B462" s="132"/>
      <c r="C462" s="132"/>
      <c r="D462" s="309"/>
      <c r="E462" s="255"/>
      <c r="F462" s="253"/>
      <c r="G462" s="253"/>
      <c r="H462" s="253"/>
      <c r="I462" s="253"/>
      <c r="J462" s="253"/>
      <c r="K462" s="253"/>
      <c r="L462" s="253"/>
      <c r="M462" s="253"/>
      <c r="N462" s="253"/>
      <c r="AA462" s="256">
        <v>447</v>
      </c>
      <c r="AB462" s="256" t="str">
        <f t="shared" si="20"/>
        <v/>
      </c>
      <c r="AC462" s="256" t="str">
        <f t="shared" si="21"/>
        <v/>
      </c>
      <c r="AK462" s="296" t="str">
        <f t="shared" si="22"/>
        <v/>
      </c>
    </row>
    <row r="463" spans="1:37" x14ac:dyDescent="0.2">
      <c r="A463" s="294">
        <v>452</v>
      </c>
      <c r="B463" s="132"/>
      <c r="C463" s="132"/>
      <c r="D463" s="309"/>
      <c r="E463" s="255"/>
      <c r="F463" s="253"/>
      <c r="G463" s="253"/>
      <c r="H463" s="253"/>
      <c r="I463" s="253"/>
      <c r="J463" s="253"/>
      <c r="K463" s="253"/>
      <c r="L463" s="253"/>
      <c r="M463" s="253"/>
      <c r="N463" s="253"/>
      <c r="AA463" s="256">
        <v>448</v>
      </c>
      <c r="AB463" s="256" t="str">
        <f t="shared" si="20"/>
        <v/>
      </c>
      <c r="AC463" s="256" t="str">
        <f t="shared" si="21"/>
        <v/>
      </c>
      <c r="AK463" s="296" t="str">
        <f t="shared" si="22"/>
        <v/>
      </c>
    </row>
    <row r="464" spans="1:37" x14ac:dyDescent="0.2">
      <c r="A464" s="294">
        <v>453</v>
      </c>
      <c r="B464" s="132"/>
      <c r="C464" s="132"/>
      <c r="D464" s="309"/>
      <c r="E464" s="255"/>
      <c r="F464" s="253"/>
      <c r="G464" s="253"/>
      <c r="H464" s="253"/>
      <c r="I464" s="253"/>
      <c r="J464" s="253"/>
      <c r="K464" s="253"/>
      <c r="L464" s="253"/>
      <c r="M464" s="253"/>
      <c r="N464" s="253"/>
      <c r="AA464" s="256">
        <v>449</v>
      </c>
      <c r="AB464" s="256" t="str">
        <f t="shared" ref="AB464:AB527" si="23">IF(AK465="","",B460)</f>
        <v/>
      </c>
      <c r="AC464" s="256" t="str">
        <f t="shared" ref="AC464:AC527" si="24">IF(AK465="","",C460)</f>
        <v/>
      </c>
      <c r="AK464" s="296" t="str">
        <f t="shared" si="22"/>
        <v/>
      </c>
    </row>
    <row r="465" spans="1:37" x14ac:dyDescent="0.2">
      <c r="A465" s="294">
        <v>454</v>
      </c>
      <c r="B465" s="132"/>
      <c r="C465" s="132"/>
      <c r="D465" s="309"/>
      <c r="E465" s="255"/>
      <c r="F465" s="253"/>
      <c r="G465" s="253"/>
      <c r="H465" s="253"/>
      <c r="I465" s="253"/>
      <c r="J465" s="253"/>
      <c r="K465" s="253"/>
      <c r="L465" s="253"/>
      <c r="M465" s="253"/>
      <c r="N465" s="253"/>
      <c r="AA465" s="256">
        <v>450</v>
      </c>
      <c r="AB465" s="256" t="str">
        <f t="shared" si="23"/>
        <v/>
      </c>
      <c r="AC465" s="256" t="str">
        <f t="shared" si="24"/>
        <v/>
      </c>
      <c r="AK465" s="296" t="str">
        <f t="shared" ref="AK465:AK528" si="25">IF(OR(B460=0,C460=0),"",C460-B460)</f>
        <v/>
      </c>
    </row>
    <row r="466" spans="1:37" x14ac:dyDescent="0.2">
      <c r="A466" s="294">
        <v>455</v>
      </c>
      <c r="B466" s="132"/>
      <c r="C466" s="132"/>
      <c r="D466" s="309"/>
      <c r="E466" s="255"/>
      <c r="F466" s="253"/>
      <c r="G466" s="253"/>
      <c r="H466" s="253"/>
      <c r="I466" s="253"/>
      <c r="J466" s="253"/>
      <c r="K466" s="253"/>
      <c r="L466" s="253"/>
      <c r="M466" s="253"/>
      <c r="N466" s="253"/>
      <c r="AA466" s="256">
        <v>451</v>
      </c>
      <c r="AB466" s="256" t="str">
        <f t="shared" si="23"/>
        <v/>
      </c>
      <c r="AC466" s="256" t="str">
        <f t="shared" si="24"/>
        <v/>
      </c>
      <c r="AK466" s="296" t="str">
        <f t="shared" si="25"/>
        <v/>
      </c>
    </row>
    <row r="467" spans="1:37" x14ac:dyDescent="0.2">
      <c r="A467" s="294">
        <v>456</v>
      </c>
      <c r="B467" s="132"/>
      <c r="C467" s="132"/>
      <c r="D467" s="309"/>
      <c r="E467" s="255"/>
      <c r="F467" s="253"/>
      <c r="G467" s="253"/>
      <c r="H467" s="253"/>
      <c r="I467" s="253"/>
      <c r="J467" s="253"/>
      <c r="K467" s="253"/>
      <c r="L467" s="253"/>
      <c r="M467" s="253"/>
      <c r="N467" s="253"/>
      <c r="AA467" s="256">
        <v>452</v>
      </c>
      <c r="AB467" s="256" t="str">
        <f t="shared" si="23"/>
        <v/>
      </c>
      <c r="AC467" s="256" t="str">
        <f t="shared" si="24"/>
        <v/>
      </c>
      <c r="AK467" s="296" t="str">
        <f t="shared" si="25"/>
        <v/>
      </c>
    </row>
    <row r="468" spans="1:37" x14ac:dyDescent="0.2">
      <c r="A468" s="294">
        <v>457</v>
      </c>
      <c r="B468" s="132"/>
      <c r="C468" s="132"/>
      <c r="D468" s="309"/>
      <c r="E468" s="255"/>
      <c r="F468" s="253"/>
      <c r="G468" s="253"/>
      <c r="H468" s="253"/>
      <c r="I468" s="253"/>
      <c r="J468" s="253"/>
      <c r="K468" s="253"/>
      <c r="L468" s="253"/>
      <c r="M468" s="253"/>
      <c r="N468" s="253"/>
      <c r="AA468" s="256">
        <v>453</v>
      </c>
      <c r="AB468" s="256" t="str">
        <f t="shared" si="23"/>
        <v/>
      </c>
      <c r="AC468" s="256" t="str">
        <f t="shared" si="24"/>
        <v/>
      </c>
      <c r="AK468" s="296" t="str">
        <f t="shared" si="25"/>
        <v/>
      </c>
    </row>
    <row r="469" spans="1:37" x14ac:dyDescent="0.2">
      <c r="A469" s="294">
        <v>458</v>
      </c>
      <c r="B469" s="132"/>
      <c r="C469" s="132"/>
      <c r="D469" s="309"/>
      <c r="E469" s="255"/>
      <c r="F469" s="253"/>
      <c r="G469" s="253"/>
      <c r="H469" s="253"/>
      <c r="I469" s="253"/>
      <c r="J469" s="253"/>
      <c r="K469" s="253"/>
      <c r="L469" s="253"/>
      <c r="M469" s="253"/>
      <c r="N469" s="253"/>
      <c r="AA469" s="256">
        <v>454</v>
      </c>
      <c r="AB469" s="256" t="str">
        <f t="shared" si="23"/>
        <v/>
      </c>
      <c r="AC469" s="256" t="str">
        <f t="shared" si="24"/>
        <v/>
      </c>
      <c r="AK469" s="296" t="str">
        <f t="shared" si="25"/>
        <v/>
      </c>
    </row>
    <row r="470" spans="1:37" x14ac:dyDescent="0.2">
      <c r="A470" s="294">
        <v>459</v>
      </c>
      <c r="B470" s="132"/>
      <c r="C470" s="132"/>
      <c r="D470" s="309"/>
      <c r="E470" s="255"/>
      <c r="F470" s="253"/>
      <c r="G470" s="253"/>
      <c r="H470" s="253"/>
      <c r="I470" s="253"/>
      <c r="J470" s="253"/>
      <c r="K470" s="253"/>
      <c r="L470" s="253"/>
      <c r="M470" s="253"/>
      <c r="N470" s="253"/>
      <c r="AA470" s="256">
        <v>455</v>
      </c>
      <c r="AB470" s="256" t="str">
        <f t="shared" si="23"/>
        <v/>
      </c>
      <c r="AC470" s="256" t="str">
        <f t="shared" si="24"/>
        <v/>
      </c>
      <c r="AK470" s="296" t="str">
        <f t="shared" si="25"/>
        <v/>
      </c>
    </row>
    <row r="471" spans="1:37" x14ac:dyDescent="0.2">
      <c r="A471" s="294">
        <v>460</v>
      </c>
      <c r="B471" s="132"/>
      <c r="C471" s="132"/>
      <c r="D471" s="309"/>
      <c r="E471" s="255"/>
      <c r="F471" s="253"/>
      <c r="G471" s="253"/>
      <c r="H471" s="253"/>
      <c r="I471" s="253"/>
      <c r="J471" s="253"/>
      <c r="K471" s="253"/>
      <c r="L471" s="253"/>
      <c r="M471" s="253"/>
      <c r="N471" s="253"/>
      <c r="AA471" s="256">
        <v>456</v>
      </c>
      <c r="AB471" s="256" t="str">
        <f t="shared" si="23"/>
        <v/>
      </c>
      <c r="AC471" s="256" t="str">
        <f t="shared" si="24"/>
        <v/>
      </c>
      <c r="AK471" s="296" t="str">
        <f t="shared" si="25"/>
        <v/>
      </c>
    </row>
    <row r="472" spans="1:37" x14ac:dyDescent="0.2">
      <c r="A472" s="294">
        <v>461</v>
      </c>
      <c r="B472" s="132"/>
      <c r="C472" s="132"/>
      <c r="D472" s="309"/>
      <c r="E472" s="255"/>
      <c r="F472" s="253"/>
      <c r="G472" s="253"/>
      <c r="H472" s="253"/>
      <c r="I472" s="253"/>
      <c r="J472" s="253"/>
      <c r="K472" s="253"/>
      <c r="L472" s="253"/>
      <c r="M472" s="253"/>
      <c r="N472" s="253"/>
      <c r="AA472" s="256">
        <v>457</v>
      </c>
      <c r="AB472" s="256" t="str">
        <f t="shared" si="23"/>
        <v/>
      </c>
      <c r="AC472" s="256" t="str">
        <f t="shared" si="24"/>
        <v/>
      </c>
      <c r="AK472" s="296" t="str">
        <f t="shared" si="25"/>
        <v/>
      </c>
    </row>
    <row r="473" spans="1:37" x14ac:dyDescent="0.2">
      <c r="A473" s="294">
        <v>462</v>
      </c>
      <c r="B473" s="132"/>
      <c r="C473" s="132"/>
      <c r="D473" s="309"/>
      <c r="E473" s="255"/>
      <c r="F473" s="253"/>
      <c r="G473" s="253"/>
      <c r="H473" s="253"/>
      <c r="I473" s="253"/>
      <c r="J473" s="253"/>
      <c r="K473" s="253"/>
      <c r="L473" s="253"/>
      <c r="M473" s="253"/>
      <c r="N473" s="253"/>
      <c r="AA473" s="256">
        <v>458</v>
      </c>
      <c r="AB473" s="256" t="str">
        <f t="shared" si="23"/>
        <v/>
      </c>
      <c r="AC473" s="256" t="str">
        <f t="shared" si="24"/>
        <v/>
      </c>
      <c r="AK473" s="296" t="str">
        <f t="shared" si="25"/>
        <v/>
      </c>
    </row>
    <row r="474" spans="1:37" x14ac:dyDescent="0.2">
      <c r="A474" s="294">
        <v>463</v>
      </c>
      <c r="B474" s="132"/>
      <c r="C474" s="132"/>
      <c r="D474" s="309"/>
      <c r="E474" s="255"/>
      <c r="F474" s="253"/>
      <c r="G474" s="253"/>
      <c r="H474" s="253"/>
      <c r="I474" s="253"/>
      <c r="J474" s="253"/>
      <c r="K474" s="253"/>
      <c r="L474" s="253"/>
      <c r="M474" s="253"/>
      <c r="N474" s="253"/>
      <c r="AA474" s="256">
        <v>459</v>
      </c>
      <c r="AB474" s="256" t="str">
        <f t="shared" si="23"/>
        <v/>
      </c>
      <c r="AC474" s="256" t="str">
        <f t="shared" si="24"/>
        <v/>
      </c>
      <c r="AK474" s="296" t="str">
        <f t="shared" si="25"/>
        <v/>
      </c>
    </row>
    <row r="475" spans="1:37" x14ac:dyDescent="0.2">
      <c r="A475" s="294">
        <v>464</v>
      </c>
      <c r="B475" s="132"/>
      <c r="C475" s="132"/>
      <c r="D475" s="309"/>
      <c r="E475" s="255"/>
      <c r="F475" s="253"/>
      <c r="G475" s="253"/>
      <c r="H475" s="253"/>
      <c r="I475" s="253"/>
      <c r="J475" s="253"/>
      <c r="K475" s="253"/>
      <c r="L475" s="253"/>
      <c r="M475" s="253"/>
      <c r="N475" s="253"/>
      <c r="AA475" s="256">
        <v>460</v>
      </c>
      <c r="AB475" s="256" t="str">
        <f t="shared" si="23"/>
        <v/>
      </c>
      <c r="AC475" s="256" t="str">
        <f t="shared" si="24"/>
        <v/>
      </c>
      <c r="AK475" s="296" t="str">
        <f t="shared" si="25"/>
        <v/>
      </c>
    </row>
    <row r="476" spans="1:37" x14ac:dyDescent="0.2">
      <c r="A476" s="294">
        <v>465</v>
      </c>
      <c r="B476" s="132"/>
      <c r="C476" s="132"/>
      <c r="D476" s="309"/>
      <c r="E476" s="255"/>
      <c r="F476" s="253"/>
      <c r="G476" s="253"/>
      <c r="H476" s="253"/>
      <c r="I476" s="253"/>
      <c r="J476" s="253"/>
      <c r="K476" s="253"/>
      <c r="L476" s="253"/>
      <c r="M476" s="253"/>
      <c r="N476" s="253"/>
      <c r="AA476" s="256">
        <v>461</v>
      </c>
      <c r="AB476" s="256" t="str">
        <f t="shared" si="23"/>
        <v/>
      </c>
      <c r="AC476" s="256" t="str">
        <f t="shared" si="24"/>
        <v/>
      </c>
      <c r="AK476" s="296" t="str">
        <f t="shared" si="25"/>
        <v/>
      </c>
    </row>
    <row r="477" spans="1:37" x14ac:dyDescent="0.2">
      <c r="A477" s="294">
        <v>466</v>
      </c>
      <c r="B477" s="132"/>
      <c r="C477" s="132"/>
      <c r="D477" s="309"/>
      <c r="E477" s="255"/>
      <c r="F477" s="253"/>
      <c r="G477" s="253"/>
      <c r="H477" s="253"/>
      <c r="I477" s="253"/>
      <c r="J477" s="253"/>
      <c r="K477" s="253"/>
      <c r="L477" s="253"/>
      <c r="M477" s="253"/>
      <c r="N477" s="253"/>
      <c r="AA477" s="256">
        <v>462</v>
      </c>
      <c r="AB477" s="256" t="str">
        <f t="shared" si="23"/>
        <v/>
      </c>
      <c r="AC477" s="256" t="str">
        <f t="shared" si="24"/>
        <v/>
      </c>
      <c r="AK477" s="296" t="str">
        <f t="shared" si="25"/>
        <v/>
      </c>
    </row>
    <row r="478" spans="1:37" x14ac:dyDescent="0.2">
      <c r="A478" s="294">
        <v>467</v>
      </c>
      <c r="B478" s="132"/>
      <c r="C478" s="132"/>
      <c r="D478" s="309"/>
      <c r="E478" s="255"/>
      <c r="F478" s="253"/>
      <c r="G478" s="253"/>
      <c r="H478" s="253"/>
      <c r="I478" s="253"/>
      <c r="J478" s="253"/>
      <c r="K478" s="253"/>
      <c r="L478" s="253"/>
      <c r="M478" s="253"/>
      <c r="N478" s="253"/>
      <c r="AA478" s="256">
        <v>463</v>
      </c>
      <c r="AB478" s="256" t="str">
        <f t="shared" si="23"/>
        <v/>
      </c>
      <c r="AC478" s="256" t="str">
        <f t="shared" si="24"/>
        <v/>
      </c>
      <c r="AK478" s="296" t="str">
        <f t="shared" si="25"/>
        <v/>
      </c>
    </row>
    <row r="479" spans="1:37" x14ac:dyDescent="0.2">
      <c r="A479" s="294">
        <v>468</v>
      </c>
      <c r="B479" s="132"/>
      <c r="C479" s="132"/>
      <c r="D479" s="309"/>
      <c r="E479" s="255"/>
      <c r="F479" s="253"/>
      <c r="G479" s="253"/>
      <c r="H479" s="253"/>
      <c r="I479" s="253"/>
      <c r="J479" s="253"/>
      <c r="K479" s="253"/>
      <c r="L479" s="253"/>
      <c r="M479" s="253"/>
      <c r="N479" s="253"/>
      <c r="AA479" s="256">
        <v>464</v>
      </c>
      <c r="AB479" s="256" t="str">
        <f t="shared" si="23"/>
        <v/>
      </c>
      <c r="AC479" s="256" t="str">
        <f t="shared" si="24"/>
        <v/>
      </c>
      <c r="AK479" s="296" t="str">
        <f t="shared" si="25"/>
        <v/>
      </c>
    </row>
    <row r="480" spans="1:37" x14ac:dyDescent="0.2">
      <c r="A480" s="294">
        <v>469</v>
      </c>
      <c r="B480" s="132"/>
      <c r="C480" s="132"/>
      <c r="D480" s="309"/>
      <c r="E480" s="255"/>
      <c r="F480" s="253"/>
      <c r="G480" s="253"/>
      <c r="H480" s="253"/>
      <c r="I480" s="253"/>
      <c r="J480" s="253"/>
      <c r="K480" s="253"/>
      <c r="L480" s="253"/>
      <c r="M480" s="253"/>
      <c r="N480" s="253"/>
      <c r="AA480" s="256">
        <v>465</v>
      </c>
      <c r="AB480" s="256" t="str">
        <f t="shared" si="23"/>
        <v/>
      </c>
      <c r="AC480" s="256" t="str">
        <f t="shared" si="24"/>
        <v/>
      </c>
      <c r="AK480" s="296" t="str">
        <f t="shared" si="25"/>
        <v/>
      </c>
    </row>
    <row r="481" spans="1:37" x14ac:dyDescent="0.2">
      <c r="A481" s="294">
        <v>470</v>
      </c>
      <c r="B481" s="132"/>
      <c r="C481" s="132"/>
      <c r="D481" s="309"/>
      <c r="E481" s="255"/>
      <c r="F481" s="253"/>
      <c r="G481" s="253"/>
      <c r="H481" s="253"/>
      <c r="I481" s="253"/>
      <c r="J481" s="253"/>
      <c r="K481" s="253"/>
      <c r="L481" s="253"/>
      <c r="M481" s="253"/>
      <c r="N481" s="253"/>
      <c r="AA481" s="256">
        <v>466</v>
      </c>
      <c r="AB481" s="256" t="str">
        <f t="shared" si="23"/>
        <v/>
      </c>
      <c r="AC481" s="256" t="str">
        <f t="shared" si="24"/>
        <v/>
      </c>
      <c r="AK481" s="296" t="str">
        <f t="shared" si="25"/>
        <v/>
      </c>
    </row>
    <row r="482" spans="1:37" x14ac:dyDescent="0.2">
      <c r="A482" s="294">
        <v>471</v>
      </c>
      <c r="B482" s="132"/>
      <c r="C482" s="132"/>
      <c r="D482" s="309"/>
      <c r="E482" s="255"/>
      <c r="F482" s="253"/>
      <c r="G482" s="253"/>
      <c r="H482" s="253"/>
      <c r="I482" s="253"/>
      <c r="J482" s="253"/>
      <c r="K482" s="253"/>
      <c r="L482" s="253"/>
      <c r="M482" s="253"/>
      <c r="N482" s="253"/>
      <c r="AA482" s="256">
        <v>467</v>
      </c>
      <c r="AB482" s="256" t="str">
        <f t="shared" si="23"/>
        <v/>
      </c>
      <c r="AC482" s="256" t="str">
        <f t="shared" si="24"/>
        <v/>
      </c>
      <c r="AK482" s="296" t="str">
        <f t="shared" si="25"/>
        <v/>
      </c>
    </row>
    <row r="483" spans="1:37" x14ac:dyDescent="0.2">
      <c r="A483" s="294">
        <v>472</v>
      </c>
      <c r="B483" s="132"/>
      <c r="C483" s="132"/>
      <c r="D483" s="309"/>
      <c r="E483" s="255"/>
      <c r="F483" s="253"/>
      <c r="G483" s="253"/>
      <c r="H483" s="253"/>
      <c r="I483" s="253"/>
      <c r="J483" s="253"/>
      <c r="K483" s="253"/>
      <c r="L483" s="253"/>
      <c r="M483" s="253"/>
      <c r="N483" s="253"/>
      <c r="AA483" s="256">
        <v>468</v>
      </c>
      <c r="AB483" s="256" t="str">
        <f t="shared" si="23"/>
        <v/>
      </c>
      <c r="AC483" s="256" t="str">
        <f t="shared" si="24"/>
        <v/>
      </c>
      <c r="AK483" s="296" t="str">
        <f t="shared" si="25"/>
        <v/>
      </c>
    </row>
    <row r="484" spans="1:37" x14ac:dyDescent="0.2">
      <c r="A484" s="294">
        <v>473</v>
      </c>
      <c r="B484" s="132"/>
      <c r="C484" s="132"/>
      <c r="D484" s="309"/>
      <c r="E484" s="255"/>
      <c r="F484" s="253"/>
      <c r="G484" s="253"/>
      <c r="H484" s="253"/>
      <c r="I484" s="253"/>
      <c r="J484" s="253"/>
      <c r="K484" s="253"/>
      <c r="L484" s="253"/>
      <c r="M484" s="253"/>
      <c r="N484" s="253"/>
      <c r="AA484" s="256">
        <v>469</v>
      </c>
      <c r="AB484" s="256" t="str">
        <f t="shared" si="23"/>
        <v/>
      </c>
      <c r="AC484" s="256" t="str">
        <f t="shared" si="24"/>
        <v/>
      </c>
      <c r="AK484" s="296" t="str">
        <f t="shared" si="25"/>
        <v/>
      </c>
    </row>
    <row r="485" spans="1:37" x14ac:dyDescent="0.2">
      <c r="A485" s="294">
        <v>474</v>
      </c>
      <c r="B485" s="132"/>
      <c r="C485" s="132"/>
      <c r="D485" s="309"/>
      <c r="E485" s="255"/>
      <c r="F485" s="253"/>
      <c r="G485" s="253"/>
      <c r="H485" s="253"/>
      <c r="I485" s="253"/>
      <c r="J485" s="253"/>
      <c r="K485" s="253"/>
      <c r="L485" s="253"/>
      <c r="M485" s="253"/>
      <c r="N485" s="253"/>
      <c r="AA485" s="256">
        <v>470</v>
      </c>
      <c r="AB485" s="256" t="str">
        <f t="shared" si="23"/>
        <v/>
      </c>
      <c r="AC485" s="256" t="str">
        <f t="shared" si="24"/>
        <v/>
      </c>
      <c r="AK485" s="296" t="str">
        <f t="shared" si="25"/>
        <v/>
      </c>
    </row>
    <row r="486" spans="1:37" x14ac:dyDescent="0.2">
      <c r="A486" s="294">
        <v>475</v>
      </c>
      <c r="B486" s="132"/>
      <c r="C486" s="132"/>
      <c r="D486" s="309"/>
      <c r="E486" s="255"/>
      <c r="F486" s="253"/>
      <c r="G486" s="253"/>
      <c r="H486" s="253"/>
      <c r="I486" s="253"/>
      <c r="J486" s="253"/>
      <c r="K486" s="253"/>
      <c r="L486" s="253"/>
      <c r="M486" s="253"/>
      <c r="N486" s="253"/>
      <c r="AA486" s="256">
        <v>471</v>
      </c>
      <c r="AB486" s="256" t="str">
        <f t="shared" si="23"/>
        <v/>
      </c>
      <c r="AC486" s="256" t="str">
        <f t="shared" si="24"/>
        <v/>
      </c>
      <c r="AK486" s="296" t="str">
        <f t="shared" si="25"/>
        <v/>
      </c>
    </row>
    <row r="487" spans="1:37" x14ac:dyDescent="0.2">
      <c r="A487" s="294">
        <v>476</v>
      </c>
      <c r="B487" s="132"/>
      <c r="C487" s="132"/>
      <c r="D487" s="309"/>
      <c r="E487" s="255"/>
      <c r="F487" s="253"/>
      <c r="G487" s="253"/>
      <c r="H487" s="253"/>
      <c r="I487" s="253"/>
      <c r="J487" s="253"/>
      <c r="K487" s="253"/>
      <c r="L487" s="253"/>
      <c r="M487" s="253"/>
      <c r="N487" s="253"/>
      <c r="AA487" s="256">
        <v>472</v>
      </c>
      <c r="AB487" s="256" t="str">
        <f t="shared" si="23"/>
        <v/>
      </c>
      <c r="AC487" s="256" t="str">
        <f t="shared" si="24"/>
        <v/>
      </c>
      <c r="AK487" s="296" t="str">
        <f t="shared" si="25"/>
        <v/>
      </c>
    </row>
    <row r="488" spans="1:37" x14ac:dyDescent="0.2">
      <c r="A488" s="294">
        <v>477</v>
      </c>
      <c r="B488" s="132"/>
      <c r="C488" s="132"/>
      <c r="D488" s="309"/>
      <c r="E488" s="255"/>
      <c r="F488" s="253"/>
      <c r="G488" s="253"/>
      <c r="H488" s="253"/>
      <c r="I488" s="253"/>
      <c r="J488" s="253"/>
      <c r="K488" s="253"/>
      <c r="L488" s="253"/>
      <c r="M488" s="253"/>
      <c r="N488" s="253"/>
      <c r="AA488" s="256">
        <v>473</v>
      </c>
      <c r="AB488" s="256" t="str">
        <f t="shared" si="23"/>
        <v/>
      </c>
      <c r="AC488" s="256" t="str">
        <f t="shared" si="24"/>
        <v/>
      </c>
      <c r="AK488" s="296" t="str">
        <f t="shared" si="25"/>
        <v/>
      </c>
    </row>
    <row r="489" spans="1:37" x14ac:dyDescent="0.2">
      <c r="A489" s="294">
        <v>478</v>
      </c>
      <c r="B489" s="132"/>
      <c r="C489" s="132"/>
      <c r="D489" s="309"/>
      <c r="E489" s="255"/>
      <c r="F489" s="253"/>
      <c r="G489" s="253"/>
      <c r="H489" s="253"/>
      <c r="I489" s="253"/>
      <c r="J489" s="253"/>
      <c r="K489" s="253"/>
      <c r="L489" s="253"/>
      <c r="M489" s="253"/>
      <c r="N489" s="253"/>
      <c r="AA489" s="256">
        <v>474</v>
      </c>
      <c r="AB489" s="256" t="str">
        <f t="shared" si="23"/>
        <v/>
      </c>
      <c r="AC489" s="256" t="str">
        <f t="shared" si="24"/>
        <v/>
      </c>
      <c r="AK489" s="296" t="str">
        <f t="shared" si="25"/>
        <v/>
      </c>
    </row>
    <row r="490" spans="1:37" x14ac:dyDescent="0.2">
      <c r="A490" s="294">
        <v>479</v>
      </c>
      <c r="B490" s="132"/>
      <c r="C490" s="132"/>
      <c r="D490" s="309"/>
      <c r="E490" s="255"/>
      <c r="F490" s="253"/>
      <c r="G490" s="253"/>
      <c r="H490" s="253"/>
      <c r="I490" s="253"/>
      <c r="J490" s="253"/>
      <c r="K490" s="253"/>
      <c r="L490" s="253"/>
      <c r="M490" s="253"/>
      <c r="N490" s="253"/>
      <c r="AA490" s="256">
        <v>475</v>
      </c>
      <c r="AB490" s="256" t="str">
        <f t="shared" si="23"/>
        <v/>
      </c>
      <c r="AC490" s="256" t="str">
        <f t="shared" si="24"/>
        <v/>
      </c>
      <c r="AK490" s="296" t="str">
        <f t="shared" si="25"/>
        <v/>
      </c>
    </row>
    <row r="491" spans="1:37" x14ac:dyDescent="0.2">
      <c r="A491" s="294">
        <v>480</v>
      </c>
      <c r="B491" s="132"/>
      <c r="C491" s="132"/>
      <c r="D491" s="309"/>
      <c r="E491" s="255"/>
      <c r="F491" s="253"/>
      <c r="G491" s="253"/>
      <c r="H491" s="253"/>
      <c r="I491" s="253"/>
      <c r="J491" s="253"/>
      <c r="K491" s="253"/>
      <c r="L491" s="253"/>
      <c r="M491" s="253"/>
      <c r="N491" s="253"/>
      <c r="AA491" s="256">
        <v>476</v>
      </c>
      <c r="AB491" s="256" t="str">
        <f t="shared" si="23"/>
        <v/>
      </c>
      <c r="AC491" s="256" t="str">
        <f t="shared" si="24"/>
        <v/>
      </c>
      <c r="AK491" s="296" t="str">
        <f t="shared" si="25"/>
        <v/>
      </c>
    </row>
    <row r="492" spans="1:37" x14ac:dyDescent="0.2">
      <c r="A492" s="294">
        <v>481</v>
      </c>
      <c r="B492" s="132"/>
      <c r="C492" s="132"/>
      <c r="D492" s="309"/>
      <c r="E492" s="255"/>
      <c r="F492" s="253"/>
      <c r="G492" s="253"/>
      <c r="H492" s="253"/>
      <c r="I492" s="253"/>
      <c r="J492" s="253"/>
      <c r="K492" s="253"/>
      <c r="L492" s="253"/>
      <c r="M492" s="253"/>
      <c r="N492" s="253"/>
      <c r="AA492" s="256">
        <v>477</v>
      </c>
      <c r="AB492" s="256" t="str">
        <f t="shared" si="23"/>
        <v/>
      </c>
      <c r="AC492" s="256" t="str">
        <f t="shared" si="24"/>
        <v/>
      </c>
      <c r="AK492" s="296" t="str">
        <f t="shared" si="25"/>
        <v/>
      </c>
    </row>
    <row r="493" spans="1:37" x14ac:dyDescent="0.2">
      <c r="A493" s="294">
        <v>482</v>
      </c>
      <c r="B493" s="132"/>
      <c r="C493" s="132"/>
      <c r="D493" s="309"/>
      <c r="E493" s="255"/>
      <c r="F493" s="253"/>
      <c r="G493" s="253"/>
      <c r="H493" s="253"/>
      <c r="I493" s="253"/>
      <c r="J493" s="253"/>
      <c r="K493" s="253"/>
      <c r="L493" s="253"/>
      <c r="M493" s="253"/>
      <c r="N493" s="253"/>
      <c r="AA493" s="256">
        <v>478</v>
      </c>
      <c r="AB493" s="256" t="str">
        <f t="shared" si="23"/>
        <v/>
      </c>
      <c r="AC493" s="256" t="str">
        <f t="shared" si="24"/>
        <v/>
      </c>
      <c r="AK493" s="296" t="str">
        <f t="shared" si="25"/>
        <v/>
      </c>
    </row>
    <row r="494" spans="1:37" x14ac:dyDescent="0.2">
      <c r="A494" s="294">
        <v>483</v>
      </c>
      <c r="B494" s="132"/>
      <c r="C494" s="132"/>
      <c r="D494" s="309"/>
      <c r="E494" s="255"/>
      <c r="F494" s="253"/>
      <c r="G494" s="253"/>
      <c r="H494" s="253"/>
      <c r="I494" s="253"/>
      <c r="J494" s="253"/>
      <c r="K494" s="253"/>
      <c r="L494" s="253"/>
      <c r="M494" s="253"/>
      <c r="N494" s="253"/>
      <c r="AA494" s="256">
        <v>479</v>
      </c>
      <c r="AB494" s="256" t="str">
        <f t="shared" si="23"/>
        <v/>
      </c>
      <c r="AC494" s="256" t="str">
        <f t="shared" si="24"/>
        <v/>
      </c>
      <c r="AK494" s="296" t="str">
        <f t="shared" si="25"/>
        <v/>
      </c>
    </row>
    <row r="495" spans="1:37" x14ac:dyDescent="0.2">
      <c r="A495" s="294">
        <v>484</v>
      </c>
      <c r="B495" s="132"/>
      <c r="C495" s="132"/>
      <c r="D495" s="309"/>
      <c r="E495" s="255"/>
      <c r="F495" s="253"/>
      <c r="G495" s="253"/>
      <c r="H495" s="253"/>
      <c r="I495" s="253"/>
      <c r="J495" s="253"/>
      <c r="K495" s="253"/>
      <c r="L495" s="253"/>
      <c r="M495" s="253"/>
      <c r="N495" s="253"/>
      <c r="AA495" s="256">
        <v>480</v>
      </c>
      <c r="AB495" s="256" t="str">
        <f t="shared" si="23"/>
        <v/>
      </c>
      <c r="AC495" s="256" t="str">
        <f t="shared" si="24"/>
        <v/>
      </c>
      <c r="AK495" s="296" t="str">
        <f t="shared" si="25"/>
        <v/>
      </c>
    </row>
    <row r="496" spans="1:37" x14ac:dyDescent="0.2">
      <c r="A496" s="294">
        <v>485</v>
      </c>
      <c r="B496" s="132"/>
      <c r="C496" s="132"/>
      <c r="D496" s="309"/>
      <c r="E496" s="255"/>
      <c r="F496" s="253"/>
      <c r="G496" s="253"/>
      <c r="H496" s="253"/>
      <c r="I496" s="253"/>
      <c r="J496" s="253"/>
      <c r="K496" s="253"/>
      <c r="L496" s="253"/>
      <c r="M496" s="253"/>
      <c r="N496" s="253"/>
      <c r="AA496" s="256">
        <v>481</v>
      </c>
      <c r="AB496" s="256" t="str">
        <f t="shared" si="23"/>
        <v/>
      </c>
      <c r="AC496" s="256" t="str">
        <f t="shared" si="24"/>
        <v/>
      </c>
      <c r="AK496" s="296" t="str">
        <f t="shared" si="25"/>
        <v/>
      </c>
    </row>
    <row r="497" spans="1:37" x14ac:dyDescent="0.2">
      <c r="A497" s="294">
        <v>486</v>
      </c>
      <c r="B497" s="132"/>
      <c r="C497" s="132"/>
      <c r="D497" s="309"/>
      <c r="E497" s="255"/>
      <c r="F497" s="253"/>
      <c r="G497" s="253"/>
      <c r="H497" s="253"/>
      <c r="I497" s="253"/>
      <c r="J497" s="253"/>
      <c r="K497" s="253"/>
      <c r="L497" s="253"/>
      <c r="M497" s="253"/>
      <c r="N497" s="253"/>
      <c r="AA497" s="256">
        <v>482</v>
      </c>
      <c r="AB497" s="256" t="str">
        <f t="shared" si="23"/>
        <v/>
      </c>
      <c r="AC497" s="256" t="str">
        <f t="shared" si="24"/>
        <v/>
      </c>
      <c r="AK497" s="296" t="str">
        <f t="shared" si="25"/>
        <v/>
      </c>
    </row>
    <row r="498" spans="1:37" x14ac:dyDescent="0.2">
      <c r="A498" s="294">
        <v>487</v>
      </c>
      <c r="B498" s="132"/>
      <c r="C498" s="132"/>
      <c r="D498" s="309"/>
      <c r="E498" s="255"/>
      <c r="F498" s="253"/>
      <c r="G498" s="253"/>
      <c r="H498" s="253"/>
      <c r="I498" s="253"/>
      <c r="J498" s="253"/>
      <c r="K498" s="253"/>
      <c r="L498" s="253"/>
      <c r="M498" s="253"/>
      <c r="N498" s="253"/>
      <c r="AA498" s="256">
        <v>483</v>
      </c>
      <c r="AB498" s="256" t="str">
        <f t="shared" si="23"/>
        <v/>
      </c>
      <c r="AC498" s="256" t="str">
        <f t="shared" si="24"/>
        <v/>
      </c>
      <c r="AK498" s="296" t="str">
        <f t="shared" si="25"/>
        <v/>
      </c>
    </row>
    <row r="499" spans="1:37" x14ac:dyDescent="0.2">
      <c r="A499" s="294">
        <v>488</v>
      </c>
      <c r="B499" s="132"/>
      <c r="C499" s="132"/>
      <c r="D499" s="309"/>
      <c r="E499" s="255"/>
      <c r="F499" s="253"/>
      <c r="G499" s="253"/>
      <c r="H499" s="253"/>
      <c r="I499" s="253"/>
      <c r="J499" s="253"/>
      <c r="K499" s="253"/>
      <c r="L499" s="253"/>
      <c r="M499" s="253"/>
      <c r="N499" s="253"/>
      <c r="AA499" s="256">
        <v>484</v>
      </c>
      <c r="AB499" s="256" t="str">
        <f t="shared" si="23"/>
        <v/>
      </c>
      <c r="AC499" s="256" t="str">
        <f t="shared" si="24"/>
        <v/>
      </c>
      <c r="AK499" s="296" t="str">
        <f t="shared" si="25"/>
        <v/>
      </c>
    </row>
    <row r="500" spans="1:37" x14ac:dyDescent="0.2">
      <c r="A500" s="294">
        <v>489</v>
      </c>
      <c r="B500" s="132"/>
      <c r="C500" s="132"/>
      <c r="D500" s="309"/>
      <c r="E500" s="255"/>
      <c r="F500" s="253"/>
      <c r="G500" s="253"/>
      <c r="H500" s="253"/>
      <c r="I500" s="253"/>
      <c r="J500" s="253"/>
      <c r="K500" s="253"/>
      <c r="L500" s="253"/>
      <c r="M500" s="253"/>
      <c r="N500" s="253"/>
      <c r="AA500" s="256">
        <v>485</v>
      </c>
      <c r="AB500" s="256" t="str">
        <f t="shared" si="23"/>
        <v/>
      </c>
      <c r="AC500" s="256" t="str">
        <f t="shared" si="24"/>
        <v/>
      </c>
      <c r="AK500" s="296" t="str">
        <f t="shared" si="25"/>
        <v/>
      </c>
    </row>
    <row r="501" spans="1:37" x14ac:dyDescent="0.2">
      <c r="A501" s="294">
        <v>490</v>
      </c>
      <c r="B501" s="132"/>
      <c r="C501" s="132"/>
      <c r="D501" s="309"/>
      <c r="E501" s="255"/>
      <c r="F501" s="253"/>
      <c r="G501" s="253"/>
      <c r="H501" s="253"/>
      <c r="I501" s="253"/>
      <c r="J501" s="253"/>
      <c r="K501" s="253"/>
      <c r="L501" s="253"/>
      <c r="M501" s="253"/>
      <c r="N501" s="253"/>
      <c r="AA501" s="256">
        <v>486</v>
      </c>
      <c r="AB501" s="256" t="str">
        <f t="shared" si="23"/>
        <v/>
      </c>
      <c r="AC501" s="256" t="str">
        <f t="shared" si="24"/>
        <v/>
      </c>
      <c r="AK501" s="296" t="str">
        <f t="shared" si="25"/>
        <v/>
      </c>
    </row>
    <row r="502" spans="1:37" x14ac:dyDescent="0.2">
      <c r="A502" s="294">
        <v>491</v>
      </c>
      <c r="B502" s="132"/>
      <c r="C502" s="132"/>
      <c r="D502" s="309"/>
      <c r="E502" s="255"/>
      <c r="F502" s="253"/>
      <c r="G502" s="253"/>
      <c r="H502" s="253"/>
      <c r="I502" s="253"/>
      <c r="J502" s="253"/>
      <c r="K502" s="253"/>
      <c r="L502" s="253"/>
      <c r="M502" s="253"/>
      <c r="N502" s="253"/>
      <c r="AA502" s="256">
        <v>487</v>
      </c>
      <c r="AB502" s="256" t="str">
        <f t="shared" si="23"/>
        <v/>
      </c>
      <c r="AC502" s="256" t="str">
        <f t="shared" si="24"/>
        <v/>
      </c>
      <c r="AK502" s="296" t="str">
        <f t="shared" si="25"/>
        <v/>
      </c>
    </row>
    <row r="503" spans="1:37" x14ac:dyDescent="0.2">
      <c r="A503" s="294">
        <v>492</v>
      </c>
      <c r="B503" s="132"/>
      <c r="C503" s="132"/>
      <c r="D503" s="309"/>
      <c r="E503" s="255"/>
      <c r="F503" s="253"/>
      <c r="G503" s="253"/>
      <c r="H503" s="253"/>
      <c r="I503" s="253"/>
      <c r="J503" s="253"/>
      <c r="K503" s="253"/>
      <c r="L503" s="253"/>
      <c r="M503" s="253"/>
      <c r="N503" s="253"/>
      <c r="AA503" s="256">
        <v>488</v>
      </c>
      <c r="AB503" s="256" t="str">
        <f t="shared" si="23"/>
        <v/>
      </c>
      <c r="AC503" s="256" t="str">
        <f t="shared" si="24"/>
        <v/>
      </c>
      <c r="AK503" s="296" t="str">
        <f t="shared" si="25"/>
        <v/>
      </c>
    </row>
    <row r="504" spans="1:37" x14ac:dyDescent="0.2">
      <c r="A504" s="294">
        <v>493</v>
      </c>
      <c r="B504" s="132"/>
      <c r="C504" s="132"/>
      <c r="D504" s="309"/>
      <c r="E504" s="255"/>
      <c r="F504" s="253"/>
      <c r="G504" s="253"/>
      <c r="H504" s="253"/>
      <c r="I504" s="253"/>
      <c r="J504" s="253"/>
      <c r="K504" s="253"/>
      <c r="L504" s="253"/>
      <c r="M504" s="253"/>
      <c r="N504" s="253"/>
      <c r="AA504" s="256">
        <v>489</v>
      </c>
      <c r="AB504" s="256" t="str">
        <f t="shared" si="23"/>
        <v/>
      </c>
      <c r="AC504" s="256" t="str">
        <f t="shared" si="24"/>
        <v/>
      </c>
      <c r="AK504" s="296" t="str">
        <f t="shared" si="25"/>
        <v/>
      </c>
    </row>
    <row r="505" spans="1:37" x14ac:dyDescent="0.2">
      <c r="A505" s="294">
        <v>494</v>
      </c>
      <c r="B505" s="132"/>
      <c r="C505" s="132"/>
      <c r="D505" s="309"/>
      <c r="E505" s="255"/>
      <c r="F505" s="253"/>
      <c r="G505" s="253"/>
      <c r="H505" s="253"/>
      <c r="I505" s="253"/>
      <c r="J505" s="253"/>
      <c r="K505" s="253"/>
      <c r="L505" s="253"/>
      <c r="M505" s="253"/>
      <c r="N505" s="253"/>
      <c r="AA505" s="256">
        <v>490</v>
      </c>
      <c r="AB505" s="256" t="str">
        <f t="shared" si="23"/>
        <v/>
      </c>
      <c r="AC505" s="256" t="str">
        <f t="shared" si="24"/>
        <v/>
      </c>
      <c r="AK505" s="296" t="str">
        <f t="shared" si="25"/>
        <v/>
      </c>
    </row>
    <row r="506" spans="1:37" x14ac:dyDescent="0.2">
      <c r="A506" s="294">
        <v>495</v>
      </c>
      <c r="B506" s="132"/>
      <c r="C506" s="132"/>
      <c r="D506" s="309"/>
      <c r="E506" s="255"/>
      <c r="F506" s="253"/>
      <c r="G506" s="253"/>
      <c r="H506" s="253"/>
      <c r="I506" s="253"/>
      <c r="J506" s="253"/>
      <c r="K506" s="253"/>
      <c r="L506" s="253"/>
      <c r="M506" s="253"/>
      <c r="N506" s="253"/>
      <c r="AA506" s="256">
        <v>491</v>
      </c>
      <c r="AB506" s="256" t="str">
        <f t="shared" si="23"/>
        <v/>
      </c>
      <c r="AC506" s="256" t="str">
        <f t="shared" si="24"/>
        <v/>
      </c>
      <c r="AK506" s="296" t="str">
        <f t="shared" si="25"/>
        <v/>
      </c>
    </row>
    <row r="507" spans="1:37" x14ac:dyDescent="0.2">
      <c r="A507" s="294">
        <v>496</v>
      </c>
      <c r="B507" s="132"/>
      <c r="C507" s="132"/>
      <c r="D507" s="309"/>
      <c r="E507" s="255"/>
      <c r="F507" s="253"/>
      <c r="G507" s="253"/>
      <c r="H507" s="253"/>
      <c r="I507" s="253"/>
      <c r="J507" s="253"/>
      <c r="K507" s="253"/>
      <c r="L507" s="253"/>
      <c r="M507" s="253"/>
      <c r="N507" s="253"/>
      <c r="AA507" s="256">
        <v>492</v>
      </c>
      <c r="AB507" s="256" t="str">
        <f t="shared" si="23"/>
        <v/>
      </c>
      <c r="AC507" s="256" t="str">
        <f t="shared" si="24"/>
        <v/>
      </c>
      <c r="AK507" s="296" t="str">
        <f t="shared" si="25"/>
        <v/>
      </c>
    </row>
    <row r="508" spans="1:37" x14ac:dyDescent="0.2">
      <c r="A508" s="294">
        <v>497</v>
      </c>
      <c r="B508" s="132"/>
      <c r="C508" s="132"/>
      <c r="D508" s="309"/>
      <c r="E508" s="255"/>
      <c r="F508" s="253"/>
      <c r="G508" s="253"/>
      <c r="H508" s="253"/>
      <c r="I508" s="253"/>
      <c r="J508" s="253"/>
      <c r="K508" s="253"/>
      <c r="L508" s="253"/>
      <c r="M508" s="253"/>
      <c r="N508" s="253"/>
      <c r="AA508" s="256">
        <v>493</v>
      </c>
      <c r="AB508" s="256" t="str">
        <f t="shared" si="23"/>
        <v/>
      </c>
      <c r="AC508" s="256" t="str">
        <f t="shared" si="24"/>
        <v/>
      </c>
      <c r="AK508" s="296" t="str">
        <f t="shared" si="25"/>
        <v/>
      </c>
    </row>
    <row r="509" spans="1:37" x14ac:dyDescent="0.2">
      <c r="A509" s="294">
        <v>498</v>
      </c>
      <c r="B509" s="132"/>
      <c r="C509" s="132"/>
      <c r="D509" s="309"/>
      <c r="E509" s="255"/>
      <c r="F509" s="253"/>
      <c r="G509" s="253"/>
      <c r="H509" s="253"/>
      <c r="I509" s="253"/>
      <c r="J509" s="253"/>
      <c r="K509" s="253"/>
      <c r="L509" s="253"/>
      <c r="M509" s="253"/>
      <c r="N509" s="253"/>
      <c r="AA509" s="256">
        <v>494</v>
      </c>
      <c r="AB509" s="256" t="str">
        <f t="shared" si="23"/>
        <v/>
      </c>
      <c r="AC509" s="256" t="str">
        <f t="shared" si="24"/>
        <v/>
      </c>
      <c r="AK509" s="296" t="str">
        <f t="shared" si="25"/>
        <v/>
      </c>
    </row>
    <row r="510" spans="1:37" x14ac:dyDescent="0.2">
      <c r="A510" s="294">
        <v>499</v>
      </c>
      <c r="B510" s="132"/>
      <c r="C510" s="132"/>
      <c r="D510" s="309"/>
      <c r="E510" s="255"/>
      <c r="F510" s="253"/>
      <c r="G510" s="253"/>
      <c r="H510" s="253"/>
      <c r="I510" s="253"/>
      <c r="J510" s="253"/>
      <c r="K510" s="253"/>
      <c r="L510" s="253"/>
      <c r="M510" s="253"/>
      <c r="N510" s="253"/>
      <c r="AA510" s="256">
        <v>495</v>
      </c>
      <c r="AB510" s="256" t="str">
        <f t="shared" si="23"/>
        <v/>
      </c>
      <c r="AC510" s="256" t="str">
        <f t="shared" si="24"/>
        <v/>
      </c>
      <c r="AK510" s="296" t="str">
        <f t="shared" si="25"/>
        <v/>
      </c>
    </row>
    <row r="511" spans="1:37" x14ac:dyDescent="0.2">
      <c r="A511" s="294">
        <v>500</v>
      </c>
      <c r="B511" s="132"/>
      <c r="C511" s="132"/>
      <c r="D511" s="309"/>
      <c r="E511" s="255"/>
      <c r="F511" s="253"/>
      <c r="G511" s="253"/>
      <c r="H511" s="253"/>
      <c r="I511" s="253"/>
      <c r="J511" s="253"/>
      <c r="K511" s="253"/>
      <c r="L511" s="253"/>
      <c r="M511" s="253"/>
      <c r="N511" s="253"/>
      <c r="AA511" s="256">
        <v>496</v>
      </c>
      <c r="AB511" s="256" t="str">
        <f t="shared" si="23"/>
        <v/>
      </c>
      <c r="AC511" s="256" t="str">
        <f t="shared" si="24"/>
        <v/>
      </c>
      <c r="AK511" s="296" t="str">
        <f t="shared" si="25"/>
        <v/>
      </c>
    </row>
    <row r="512" spans="1:37" x14ac:dyDescent="0.2">
      <c r="A512" s="294">
        <v>501</v>
      </c>
      <c r="B512" s="132"/>
      <c r="C512" s="132"/>
      <c r="D512" s="309"/>
      <c r="E512" s="255"/>
      <c r="F512" s="253"/>
      <c r="G512" s="253"/>
      <c r="H512" s="253"/>
      <c r="I512" s="253"/>
      <c r="J512" s="253"/>
      <c r="K512" s="253"/>
      <c r="L512" s="253"/>
      <c r="M512" s="253"/>
      <c r="N512" s="253"/>
      <c r="AA512" s="256">
        <v>497</v>
      </c>
      <c r="AB512" s="256" t="str">
        <f t="shared" si="23"/>
        <v/>
      </c>
      <c r="AC512" s="256" t="str">
        <f t="shared" si="24"/>
        <v/>
      </c>
      <c r="AK512" s="296" t="str">
        <f t="shared" si="25"/>
        <v/>
      </c>
    </row>
    <row r="513" spans="1:37" x14ac:dyDescent="0.2">
      <c r="A513" s="294">
        <v>502</v>
      </c>
      <c r="B513" s="132"/>
      <c r="C513" s="132"/>
      <c r="D513" s="309"/>
      <c r="E513" s="255"/>
      <c r="F513" s="253"/>
      <c r="G513" s="253"/>
      <c r="H513" s="253"/>
      <c r="I513" s="253"/>
      <c r="J513" s="253"/>
      <c r="K513" s="253"/>
      <c r="L513" s="253"/>
      <c r="M513" s="253"/>
      <c r="N513" s="253"/>
      <c r="AA513" s="256">
        <v>498</v>
      </c>
      <c r="AB513" s="256" t="str">
        <f t="shared" si="23"/>
        <v/>
      </c>
      <c r="AC513" s="256" t="str">
        <f t="shared" si="24"/>
        <v/>
      </c>
      <c r="AK513" s="296" t="str">
        <f t="shared" si="25"/>
        <v/>
      </c>
    </row>
    <row r="514" spans="1:37" x14ac:dyDescent="0.2">
      <c r="A514" s="294">
        <v>503</v>
      </c>
      <c r="B514" s="132"/>
      <c r="C514" s="132"/>
      <c r="D514" s="309"/>
      <c r="E514" s="255"/>
      <c r="F514" s="253"/>
      <c r="G514" s="253"/>
      <c r="H514" s="253"/>
      <c r="I514" s="253"/>
      <c r="J514" s="253"/>
      <c r="K514" s="253"/>
      <c r="L514" s="253"/>
      <c r="M514" s="253"/>
      <c r="N514" s="253"/>
      <c r="AA514" s="256">
        <v>499</v>
      </c>
      <c r="AB514" s="256" t="str">
        <f t="shared" si="23"/>
        <v/>
      </c>
      <c r="AC514" s="256" t="str">
        <f t="shared" si="24"/>
        <v/>
      </c>
      <c r="AK514" s="296" t="str">
        <f t="shared" si="25"/>
        <v/>
      </c>
    </row>
    <row r="515" spans="1:37" x14ac:dyDescent="0.2">
      <c r="A515" s="294">
        <v>504</v>
      </c>
      <c r="B515" s="132"/>
      <c r="C515" s="132"/>
      <c r="D515" s="309"/>
      <c r="E515" s="255"/>
      <c r="F515" s="253"/>
      <c r="G515" s="253"/>
      <c r="H515" s="253"/>
      <c r="I515" s="253"/>
      <c r="J515" s="253"/>
      <c r="K515" s="253"/>
      <c r="L515" s="253"/>
      <c r="M515" s="253"/>
      <c r="N515" s="253"/>
      <c r="AA515" s="256">
        <v>500</v>
      </c>
      <c r="AB515" s="256" t="str">
        <f t="shared" si="23"/>
        <v/>
      </c>
      <c r="AC515" s="256" t="str">
        <f t="shared" si="24"/>
        <v/>
      </c>
      <c r="AK515" s="296" t="str">
        <f t="shared" si="25"/>
        <v/>
      </c>
    </row>
    <row r="516" spans="1:37" x14ac:dyDescent="0.2">
      <c r="A516" s="294">
        <v>505</v>
      </c>
      <c r="B516" s="132"/>
      <c r="C516" s="132"/>
      <c r="D516" s="309"/>
      <c r="E516" s="255"/>
      <c r="F516" s="253"/>
      <c r="G516" s="253"/>
      <c r="H516" s="253"/>
      <c r="I516" s="253"/>
      <c r="J516" s="253"/>
      <c r="K516" s="253"/>
      <c r="L516" s="253"/>
      <c r="M516" s="253"/>
      <c r="N516" s="253"/>
      <c r="AA516" s="256">
        <v>501</v>
      </c>
      <c r="AB516" s="256" t="str">
        <f t="shared" si="23"/>
        <v/>
      </c>
      <c r="AC516" s="256" t="str">
        <f t="shared" si="24"/>
        <v/>
      </c>
      <c r="AK516" s="296" t="str">
        <f t="shared" si="25"/>
        <v/>
      </c>
    </row>
    <row r="517" spans="1:37" x14ac:dyDescent="0.2">
      <c r="A517" s="294">
        <v>506</v>
      </c>
      <c r="B517" s="132"/>
      <c r="C517" s="132"/>
      <c r="D517" s="309"/>
      <c r="E517" s="255"/>
      <c r="F517" s="253"/>
      <c r="G517" s="253"/>
      <c r="H517" s="253"/>
      <c r="I517" s="253"/>
      <c r="J517" s="253"/>
      <c r="K517" s="253"/>
      <c r="L517" s="253"/>
      <c r="M517" s="253"/>
      <c r="N517" s="253"/>
      <c r="AA517" s="256">
        <v>502</v>
      </c>
      <c r="AB517" s="256" t="str">
        <f t="shared" si="23"/>
        <v/>
      </c>
      <c r="AC517" s="256" t="str">
        <f t="shared" si="24"/>
        <v/>
      </c>
      <c r="AK517" s="296" t="str">
        <f t="shared" si="25"/>
        <v/>
      </c>
    </row>
    <row r="518" spans="1:37" x14ac:dyDescent="0.2">
      <c r="A518" s="294">
        <v>507</v>
      </c>
      <c r="B518" s="132"/>
      <c r="C518" s="132"/>
      <c r="D518" s="309"/>
      <c r="E518" s="255"/>
      <c r="F518" s="253"/>
      <c r="G518" s="253"/>
      <c r="H518" s="253"/>
      <c r="I518" s="253"/>
      <c r="J518" s="253"/>
      <c r="K518" s="253"/>
      <c r="L518" s="253"/>
      <c r="M518" s="253"/>
      <c r="N518" s="253"/>
      <c r="AA518" s="256">
        <v>503</v>
      </c>
      <c r="AB518" s="256" t="str">
        <f t="shared" si="23"/>
        <v/>
      </c>
      <c r="AC518" s="256" t="str">
        <f t="shared" si="24"/>
        <v/>
      </c>
      <c r="AK518" s="296" t="str">
        <f t="shared" si="25"/>
        <v/>
      </c>
    </row>
    <row r="519" spans="1:37" x14ac:dyDescent="0.2">
      <c r="A519" s="294">
        <v>508</v>
      </c>
      <c r="B519" s="132"/>
      <c r="C519" s="132"/>
      <c r="D519" s="309"/>
      <c r="E519" s="255"/>
      <c r="F519" s="253"/>
      <c r="G519" s="253"/>
      <c r="H519" s="253"/>
      <c r="I519" s="253"/>
      <c r="J519" s="253"/>
      <c r="K519" s="253"/>
      <c r="L519" s="253"/>
      <c r="M519" s="253"/>
      <c r="N519" s="253"/>
      <c r="AA519" s="256">
        <v>504</v>
      </c>
      <c r="AB519" s="256" t="str">
        <f t="shared" si="23"/>
        <v/>
      </c>
      <c r="AC519" s="256" t="str">
        <f t="shared" si="24"/>
        <v/>
      </c>
      <c r="AK519" s="296" t="str">
        <f t="shared" si="25"/>
        <v/>
      </c>
    </row>
    <row r="520" spans="1:37" x14ac:dyDescent="0.2">
      <c r="A520" s="294">
        <v>509</v>
      </c>
      <c r="B520" s="132"/>
      <c r="C520" s="132"/>
      <c r="D520" s="309"/>
      <c r="E520" s="255"/>
      <c r="F520" s="253"/>
      <c r="G520" s="253"/>
      <c r="H520" s="253"/>
      <c r="I520" s="253"/>
      <c r="J520" s="253"/>
      <c r="K520" s="253"/>
      <c r="L520" s="253"/>
      <c r="M520" s="253"/>
      <c r="N520" s="253"/>
      <c r="AA520" s="256">
        <v>505</v>
      </c>
      <c r="AB520" s="256" t="str">
        <f t="shared" si="23"/>
        <v/>
      </c>
      <c r="AC520" s="256" t="str">
        <f t="shared" si="24"/>
        <v/>
      </c>
      <c r="AK520" s="296" t="str">
        <f t="shared" si="25"/>
        <v/>
      </c>
    </row>
    <row r="521" spans="1:37" x14ac:dyDescent="0.2">
      <c r="A521" s="294">
        <v>510</v>
      </c>
      <c r="B521" s="132"/>
      <c r="C521" s="132"/>
      <c r="D521" s="309"/>
      <c r="E521" s="255"/>
      <c r="F521" s="253"/>
      <c r="G521" s="253"/>
      <c r="H521" s="253"/>
      <c r="I521" s="253"/>
      <c r="J521" s="253"/>
      <c r="K521" s="253"/>
      <c r="L521" s="253"/>
      <c r="M521" s="253"/>
      <c r="N521" s="253"/>
      <c r="AA521" s="256">
        <v>506</v>
      </c>
      <c r="AB521" s="256" t="str">
        <f t="shared" si="23"/>
        <v/>
      </c>
      <c r="AC521" s="256" t="str">
        <f t="shared" si="24"/>
        <v/>
      </c>
      <c r="AK521" s="296" t="str">
        <f t="shared" si="25"/>
        <v/>
      </c>
    </row>
    <row r="522" spans="1:37" x14ac:dyDescent="0.2">
      <c r="A522" s="294">
        <v>511</v>
      </c>
      <c r="B522" s="132"/>
      <c r="C522" s="132"/>
      <c r="D522" s="309"/>
      <c r="E522" s="255"/>
      <c r="F522" s="253"/>
      <c r="G522" s="253"/>
      <c r="H522" s="253"/>
      <c r="I522" s="253"/>
      <c r="J522" s="253"/>
      <c r="K522" s="253"/>
      <c r="L522" s="253"/>
      <c r="M522" s="253"/>
      <c r="N522" s="253"/>
      <c r="AA522" s="256">
        <v>507</v>
      </c>
      <c r="AB522" s="256" t="str">
        <f t="shared" si="23"/>
        <v/>
      </c>
      <c r="AC522" s="256" t="str">
        <f t="shared" si="24"/>
        <v/>
      </c>
      <c r="AK522" s="296" t="str">
        <f t="shared" si="25"/>
        <v/>
      </c>
    </row>
    <row r="523" spans="1:37" x14ac:dyDescent="0.2">
      <c r="A523" s="294">
        <v>512</v>
      </c>
      <c r="B523" s="132"/>
      <c r="C523" s="132"/>
      <c r="D523" s="309"/>
      <c r="E523" s="255"/>
      <c r="F523" s="253"/>
      <c r="G523" s="253"/>
      <c r="H523" s="253"/>
      <c r="I523" s="253"/>
      <c r="J523" s="253"/>
      <c r="K523" s="253"/>
      <c r="L523" s="253"/>
      <c r="M523" s="253"/>
      <c r="N523" s="253"/>
      <c r="AA523" s="256">
        <v>508</v>
      </c>
      <c r="AB523" s="256" t="str">
        <f t="shared" si="23"/>
        <v/>
      </c>
      <c r="AC523" s="256" t="str">
        <f t="shared" si="24"/>
        <v/>
      </c>
      <c r="AK523" s="296" t="str">
        <f t="shared" si="25"/>
        <v/>
      </c>
    </row>
    <row r="524" spans="1:37" x14ac:dyDescent="0.2">
      <c r="A524" s="294">
        <v>513</v>
      </c>
      <c r="B524" s="132"/>
      <c r="C524" s="132"/>
      <c r="D524" s="309"/>
      <c r="E524" s="255"/>
      <c r="F524" s="253"/>
      <c r="G524" s="253"/>
      <c r="H524" s="253"/>
      <c r="I524" s="253"/>
      <c r="J524" s="253"/>
      <c r="K524" s="253"/>
      <c r="L524" s="253"/>
      <c r="M524" s="253"/>
      <c r="N524" s="253"/>
      <c r="AA524" s="256">
        <v>509</v>
      </c>
      <c r="AB524" s="256" t="str">
        <f t="shared" si="23"/>
        <v/>
      </c>
      <c r="AC524" s="256" t="str">
        <f t="shared" si="24"/>
        <v/>
      </c>
      <c r="AK524" s="296" t="str">
        <f t="shared" si="25"/>
        <v/>
      </c>
    </row>
    <row r="525" spans="1:37" x14ac:dyDescent="0.2">
      <c r="A525" s="294">
        <v>514</v>
      </c>
      <c r="B525" s="132"/>
      <c r="C525" s="132"/>
      <c r="D525" s="309"/>
      <c r="E525" s="255"/>
      <c r="F525" s="253"/>
      <c r="G525" s="253"/>
      <c r="H525" s="253"/>
      <c r="I525" s="253"/>
      <c r="J525" s="253"/>
      <c r="K525" s="253"/>
      <c r="L525" s="253"/>
      <c r="M525" s="253"/>
      <c r="N525" s="253"/>
      <c r="AA525" s="256">
        <v>510</v>
      </c>
      <c r="AB525" s="256" t="str">
        <f t="shared" si="23"/>
        <v/>
      </c>
      <c r="AC525" s="256" t="str">
        <f t="shared" si="24"/>
        <v/>
      </c>
      <c r="AK525" s="296" t="str">
        <f t="shared" si="25"/>
        <v/>
      </c>
    </row>
    <row r="526" spans="1:37" x14ac:dyDescent="0.2">
      <c r="A526" s="294">
        <v>515</v>
      </c>
      <c r="B526" s="132"/>
      <c r="C526" s="132"/>
      <c r="D526" s="309"/>
      <c r="E526" s="255"/>
      <c r="F526" s="253"/>
      <c r="G526" s="253"/>
      <c r="H526" s="253"/>
      <c r="I526" s="253"/>
      <c r="J526" s="253"/>
      <c r="K526" s="253"/>
      <c r="L526" s="253"/>
      <c r="M526" s="253"/>
      <c r="N526" s="253"/>
      <c r="AA526" s="256">
        <v>511</v>
      </c>
      <c r="AB526" s="256" t="str">
        <f t="shared" si="23"/>
        <v/>
      </c>
      <c r="AC526" s="256" t="str">
        <f t="shared" si="24"/>
        <v/>
      </c>
      <c r="AK526" s="296" t="str">
        <f t="shared" si="25"/>
        <v/>
      </c>
    </row>
    <row r="527" spans="1:37" x14ac:dyDescent="0.2">
      <c r="A527" s="294">
        <v>516</v>
      </c>
      <c r="B527" s="132"/>
      <c r="C527" s="132"/>
      <c r="D527" s="309"/>
      <c r="E527" s="255"/>
      <c r="F527" s="253"/>
      <c r="G527" s="253"/>
      <c r="H527" s="253"/>
      <c r="I527" s="253"/>
      <c r="J527" s="253"/>
      <c r="K527" s="253"/>
      <c r="L527" s="253"/>
      <c r="M527" s="253"/>
      <c r="N527" s="253"/>
      <c r="AA527" s="256">
        <v>512</v>
      </c>
      <c r="AB527" s="256" t="str">
        <f t="shared" si="23"/>
        <v/>
      </c>
      <c r="AC527" s="256" t="str">
        <f t="shared" si="24"/>
        <v/>
      </c>
      <c r="AK527" s="296" t="str">
        <f t="shared" si="25"/>
        <v/>
      </c>
    </row>
    <row r="528" spans="1:37" x14ac:dyDescent="0.2">
      <c r="A528" s="294">
        <v>517</v>
      </c>
      <c r="B528" s="132"/>
      <c r="C528" s="132"/>
      <c r="D528" s="309"/>
      <c r="E528" s="255"/>
      <c r="F528" s="253"/>
      <c r="G528" s="253"/>
      <c r="H528" s="253"/>
      <c r="I528" s="253"/>
      <c r="J528" s="253"/>
      <c r="K528" s="253"/>
      <c r="L528" s="253"/>
      <c r="M528" s="253"/>
      <c r="N528" s="253"/>
      <c r="AA528" s="256">
        <v>513</v>
      </c>
      <c r="AB528" s="256" t="str">
        <f t="shared" ref="AB528:AB591" si="26">IF(AK529="","",B524)</f>
        <v/>
      </c>
      <c r="AC528" s="256" t="str">
        <f t="shared" ref="AC528:AC591" si="27">IF(AK529="","",C524)</f>
        <v/>
      </c>
      <c r="AK528" s="296" t="str">
        <f t="shared" si="25"/>
        <v/>
      </c>
    </row>
    <row r="529" spans="1:37" x14ac:dyDescent="0.2">
      <c r="A529" s="294">
        <v>518</v>
      </c>
      <c r="B529" s="132"/>
      <c r="C529" s="132"/>
      <c r="D529" s="309"/>
      <c r="E529" s="255"/>
      <c r="F529" s="253"/>
      <c r="G529" s="253"/>
      <c r="H529" s="253"/>
      <c r="I529" s="253"/>
      <c r="J529" s="253"/>
      <c r="K529" s="253"/>
      <c r="L529" s="253"/>
      <c r="M529" s="253"/>
      <c r="N529" s="253"/>
      <c r="AA529" s="256">
        <v>514</v>
      </c>
      <c r="AB529" s="256" t="str">
        <f t="shared" si="26"/>
        <v/>
      </c>
      <c r="AC529" s="256" t="str">
        <f t="shared" si="27"/>
        <v/>
      </c>
      <c r="AK529" s="296" t="str">
        <f t="shared" ref="AK529:AK592" si="28">IF(OR(B524=0,C524=0),"",C524-B524)</f>
        <v/>
      </c>
    </row>
    <row r="530" spans="1:37" x14ac:dyDescent="0.2">
      <c r="A530" s="294">
        <v>519</v>
      </c>
      <c r="B530" s="132"/>
      <c r="C530" s="132"/>
      <c r="D530" s="309"/>
      <c r="E530" s="255"/>
      <c r="F530" s="253"/>
      <c r="G530" s="253"/>
      <c r="H530" s="253"/>
      <c r="I530" s="253"/>
      <c r="J530" s="253"/>
      <c r="K530" s="253"/>
      <c r="L530" s="253"/>
      <c r="M530" s="253"/>
      <c r="N530" s="253"/>
      <c r="AA530" s="256">
        <v>515</v>
      </c>
      <c r="AB530" s="256" t="str">
        <f t="shared" si="26"/>
        <v/>
      </c>
      <c r="AC530" s="256" t="str">
        <f t="shared" si="27"/>
        <v/>
      </c>
      <c r="AK530" s="296" t="str">
        <f t="shared" si="28"/>
        <v/>
      </c>
    </row>
    <row r="531" spans="1:37" x14ac:dyDescent="0.2">
      <c r="A531" s="294">
        <v>520</v>
      </c>
      <c r="B531" s="132"/>
      <c r="C531" s="132"/>
      <c r="D531" s="309"/>
      <c r="E531" s="255"/>
      <c r="F531" s="253"/>
      <c r="G531" s="253"/>
      <c r="H531" s="253"/>
      <c r="I531" s="253"/>
      <c r="J531" s="253"/>
      <c r="K531" s="253"/>
      <c r="L531" s="253"/>
      <c r="M531" s="253"/>
      <c r="N531" s="253"/>
      <c r="AA531" s="256">
        <v>516</v>
      </c>
      <c r="AB531" s="256" t="str">
        <f t="shared" si="26"/>
        <v/>
      </c>
      <c r="AC531" s="256" t="str">
        <f t="shared" si="27"/>
        <v/>
      </c>
      <c r="AK531" s="296" t="str">
        <f t="shared" si="28"/>
        <v/>
      </c>
    </row>
    <row r="532" spans="1:37" x14ac:dyDescent="0.2">
      <c r="A532" s="294">
        <v>521</v>
      </c>
      <c r="B532" s="132"/>
      <c r="C532" s="132"/>
      <c r="D532" s="309"/>
      <c r="E532" s="255"/>
      <c r="F532" s="253"/>
      <c r="G532" s="253"/>
      <c r="H532" s="253"/>
      <c r="I532" s="253"/>
      <c r="J532" s="253"/>
      <c r="K532" s="253"/>
      <c r="L532" s="253"/>
      <c r="M532" s="253"/>
      <c r="N532" s="253"/>
      <c r="AA532" s="256">
        <v>517</v>
      </c>
      <c r="AB532" s="256" t="str">
        <f t="shared" si="26"/>
        <v/>
      </c>
      <c r="AC532" s="256" t="str">
        <f t="shared" si="27"/>
        <v/>
      </c>
      <c r="AK532" s="296" t="str">
        <f t="shared" si="28"/>
        <v/>
      </c>
    </row>
    <row r="533" spans="1:37" x14ac:dyDescent="0.2">
      <c r="A533" s="294">
        <v>522</v>
      </c>
      <c r="B533" s="132"/>
      <c r="C533" s="132"/>
      <c r="D533" s="309"/>
      <c r="E533" s="255"/>
      <c r="F533" s="253"/>
      <c r="G533" s="253"/>
      <c r="H533" s="253"/>
      <c r="I533" s="253"/>
      <c r="J533" s="253"/>
      <c r="K533" s="253"/>
      <c r="L533" s="253"/>
      <c r="M533" s="253"/>
      <c r="N533" s="253"/>
      <c r="AA533" s="256">
        <v>518</v>
      </c>
      <c r="AB533" s="256" t="str">
        <f t="shared" si="26"/>
        <v/>
      </c>
      <c r="AC533" s="256" t="str">
        <f t="shared" si="27"/>
        <v/>
      </c>
      <c r="AK533" s="296" t="str">
        <f t="shared" si="28"/>
        <v/>
      </c>
    </row>
    <row r="534" spans="1:37" x14ac:dyDescent="0.2">
      <c r="A534" s="294">
        <v>523</v>
      </c>
      <c r="B534" s="132"/>
      <c r="C534" s="132"/>
      <c r="D534" s="309"/>
      <c r="E534" s="255"/>
      <c r="F534" s="253"/>
      <c r="G534" s="253"/>
      <c r="H534" s="253"/>
      <c r="I534" s="253"/>
      <c r="J534" s="253"/>
      <c r="K534" s="253"/>
      <c r="L534" s="253"/>
      <c r="M534" s="253"/>
      <c r="N534" s="253"/>
      <c r="AA534" s="256">
        <v>519</v>
      </c>
      <c r="AB534" s="256" t="str">
        <f t="shared" si="26"/>
        <v/>
      </c>
      <c r="AC534" s="256" t="str">
        <f t="shared" si="27"/>
        <v/>
      </c>
      <c r="AK534" s="296" t="str">
        <f t="shared" si="28"/>
        <v/>
      </c>
    </row>
    <row r="535" spans="1:37" x14ac:dyDescent="0.2">
      <c r="A535" s="294">
        <v>524</v>
      </c>
      <c r="B535" s="132"/>
      <c r="C535" s="132"/>
      <c r="D535" s="309"/>
      <c r="E535" s="255"/>
      <c r="F535" s="253"/>
      <c r="G535" s="253"/>
      <c r="H535" s="253"/>
      <c r="I535" s="253"/>
      <c r="J535" s="253"/>
      <c r="K535" s="253"/>
      <c r="L535" s="253"/>
      <c r="M535" s="253"/>
      <c r="N535" s="253"/>
      <c r="AA535" s="256">
        <v>520</v>
      </c>
      <c r="AB535" s="256" t="str">
        <f t="shared" si="26"/>
        <v/>
      </c>
      <c r="AC535" s="256" t="str">
        <f t="shared" si="27"/>
        <v/>
      </c>
      <c r="AK535" s="296" t="str">
        <f t="shared" si="28"/>
        <v/>
      </c>
    </row>
    <row r="536" spans="1:37" x14ac:dyDescent="0.2">
      <c r="A536" s="294">
        <v>525</v>
      </c>
      <c r="B536" s="132"/>
      <c r="C536" s="132"/>
      <c r="D536" s="309"/>
      <c r="E536" s="255"/>
      <c r="F536" s="253"/>
      <c r="G536" s="253"/>
      <c r="H536" s="253"/>
      <c r="I536" s="253"/>
      <c r="J536" s="253"/>
      <c r="K536" s="253"/>
      <c r="L536" s="253"/>
      <c r="M536" s="253"/>
      <c r="N536" s="253"/>
      <c r="AA536" s="256">
        <v>521</v>
      </c>
      <c r="AB536" s="256" t="str">
        <f t="shared" si="26"/>
        <v/>
      </c>
      <c r="AC536" s="256" t="str">
        <f t="shared" si="27"/>
        <v/>
      </c>
      <c r="AK536" s="296" t="str">
        <f t="shared" si="28"/>
        <v/>
      </c>
    </row>
    <row r="537" spans="1:37" x14ac:dyDescent="0.2">
      <c r="A537" s="294">
        <v>526</v>
      </c>
      <c r="B537" s="132"/>
      <c r="C537" s="132"/>
      <c r="D537" s="309"/>
      <c r="E537" s="255"/>
      <c r="F537" s="253"/>
      <c r="G537" s="253"/>
      <c r="H537" s="253"/>
      <c r="I537" s="253"/>
      <c r="J537" s="253"/>
      <c r="K537" s="253"/>
      <c r="L537" s="253"/>
      <c r="M537" s="253"/>
      <c r="N537" s="253"/>
      <c r="AA537" s="256">
        <v>522</v>
      </c>
      <c r="AB537" s="256" t="str">
        <f t="shared" si="26"/>
        <v/>
      </c>
      <c r="AC537" s="256" t="str">
        <f t="shared" si="27"/>
        <v/>
      </c>
      <c r="AK537" s="296" t="str">
        <f t="shared" si="28"/>
        <v/>
      </c>
    </row>
    <row r="538" spans="1:37" x14ac:dyDescent="0.2">
      <c r="A538" s="294">
        <v>527</v>
      </c>
      <c r="B538" s="132"/>
      <c r="C538" s="132"/>
      <c r="D538" s="309"/>
      <c r="E538" s="255"/>
      <c r="F538" s="253"/>
      <c r="G538" s="253"/>
      <c r="H538" s="253"/>
      <c r="I538" s="253"/>
      <c r="J538" s="253"/>
      <c r="K538" s="253"/>
      <c r="L538" s="253"/>
      <c r="M538" s="253"/>
      <c r="N538" s="253"/>
      <c r="AA538" s="256">
        <v>523</v>
      </c>
      <c r="AB538" s="256" t="str">
        <f t="shared" si="26"/>
        <v/>
      </c>
      <c r="AC538" s="256" t="str">
        <f t="shared" si="27"/>
        <v/>
      </c>
      <c r="AK538" s="296" t="str">
        <f t="shared" si="28"/>
        <v/>
      </c>
    </row>
    <row r="539" spans="1:37" x14ac:dyDescent="0.2">
      <c r="A539" s="294">
        <v>528</v>
      </c>
      <c r="B539" s="132"/>
      <c r="C539" s="132"/>
      <c r="D539" s="309"/>
      <c r="E539" s="255"/>
      <c r="F539" s="253"/>
      <c r="G539" s="253"/>
      <c r="H539" s="253"/>
      <c r="I539" s="253"/>
      <c r="J539" s="253"/>
      <c r="K539" s="253"/>
      <c r="L539" s="253"/>
      <c r="M539" s="253"/>
      <c r="N539" s="253"/>
      <c r="AA539" s="256">
        <v>524</v>
      </c>
      <c r="AB539" s="256" t="str">
        <f t="shared" si="26"/>
        <v/>
      </c>
      <c r="AC539" s="256" t="str">
        <f t="shared" si="27"/>
        <v/>
      </c>
      <c r="AK539" s="296" t="str">
        <f t="shared" si="28"/>
        <v/>
      </c>
    </row>
    <row r="540" spans="1:37" x14ac:dyDescent="0.2">
      <c r="A540" s="294">
        <v>529</v>
      </c>
      <c r="B540" s="132"/>
      <c r="C540" s="132"/>
      <c r="D540" s="309"/>
      <c r="E540" s="255"/>
      <c r="F540" s="253"/>
      <c r="G540" s="253"/>
      <c r="H540" s="253"/>
      <c r="I540" s="253"/>
      <c r="J540" s="253"/>
      <c r="K540" s="253"/>
      <c r="L540" s="253"/>
      <c r="M540" s="253"/>
      <c r="N540" s="253"/>
      <c r="AA540" s="256">
        <v>525</v>
      </c>
      <c r="AB540" s="256" t="str">
        <f t="shared" si="26"/>
        <v/>
      </c>
      <c r="AC540" s="256" t="str">
        <f t="shared" si="27"/>
        <v/>
      </c>
      <c r="AK540" s="296" t="str">
        <f t="shared" si="28"/>
        <v/>
      </c>
    </row>
    <row r="541" spans="1:37" x14ac:dyDescent="0.2">
      <c r="A541" s="294">
        <v>530</v>
      </c>
      <c r="B541" s="132"/>
      <c r="C541" s="132"/>
      <c r="D541" s="309"/>
      <c r="E541" s="255"/>
      <c r="F541" s="253"/>
      <c r="G541" s="253"/>
      <c r="H541" s="253"/>
      <c r="I541" s="253"/>
      <c r="J541" s="253"/>
      <c r="K541" s="253"/>
      <c r="L541" s="253"/>
      <c r="M541" s="253"/>
      <c r="N541" s="253"/>
      <c r="AA541" s="256">
        <v>526</v>
      </c>
      <c r="AB541" s="256" t="str">
        <f t="shared" si="26"/>
        <v/>
      </c>
      <c r="AC541" s="256" t="str">
        <f t="shared" si="27"/>
        <v/>
      </c>
      <c r="AK541" s="296" t="str">
        <f t="shared" si="28"/>
        <v/>
      </c>
    </row>
    <row r="542" spans="1:37" x14ac:dyDescent="0.2">
      <c r="A542" s="294">
        <v>531</v>
      </c>
      <c r="B542" s="132"/>
      <c r="C542" s="132"/>
      <c r="D542" s="309"/>
      <c r="E542" s="255"/>
      <c r="F542" s="253"/>
      <c r="G542" s="253"/>
      <c r="H542" s="253"/>
      <c r="I542" s="253"/>
      <c r="J542" s="253"/>
      <c r="K542" s="253"/>
      <c r="L542" s="253"/>
      <c r="M542" s="253"/>
      <c r="N542" s="253"/>
      <c r="AA542" s="256">
        <v>527</v>
      </c>
      <c r="AB542" s="256" t="str">
        <f t="shared" si="26"/>
        <v/>
      </c>
      <c r="AC542" s="256" t="str">
        <f t="shared" si="27"/>
        <v/>
      </c>
      <c r="AK542" s="296" t="str">
        <f t="shared" si="28"/>
        <v/>
      </c>
    </row>
    <row r="543" spans="1:37" x14ac:dyDescent="0.2">
      <c r="A543" s="294">
        <v>532</v>
      </c>
      <c r="B543" s="132"/>
      <c r="C543" s="132"/>
      <c r="D543" s="309"/>
      <c r="E543" s="255"/>
      <c r="F543" s="253"/>
      <c r="G543" s="253"/>
      <c r="H543" s="253"/>
      <c r="I543" s="253"/>
      <c r="J543" s="253"/>
      <c r="K543" s="253"/>
      <c r="L543" s="253"/>
      <c r="M543" s="253"/>
      <c r="N543" s="253"/>
      <c r="AA543" s="256">
        <v>528</v>
      </c>
      <c r="AB543" s="256" t="str">
        <f t="shared" si="26"/>
        <v/>
      </c>
      <c r="AC543" s="256" t="str">
        <f t="shared" si="27"/>
        <v/>
      </c>
      <c r="AK543" s="296" t="str">
        <f t="shared" si="28"/>
        <v/>
      </c>
    </row>
    <row r="544" spans="1:37" x14ac:dyDescent="0.2">
      <c r="A544" s="294">
        <v>533</v>
      </c>
      <c r="B544" s="132"/>
      <c r="C544" s="132"/>
      <c r="D544" s="309"/>
      <c r="E544" s="255"/>
      <c r="F544" s="253"/>
      <c r="G544" s="253"/>
      <c r="H544" s="253"/>
      <c r="I544" s="253"/>
      <c r="J544" s="253"/>
      <c r="K544" s="253"/>
      <c r="L544" s="253"/>
      <c r="M544" s="253"/>
      <c r="N544" s="253"/>
      <c r="AA544" s="256">
        <v>529</v>
      </c>
      <c r="AB544" s="256" t="str">
        <f t="shared" si="26"/>
        <v/>
      </c>
      <c r="AC544" s="256" t="str">
        <f t="shared" si="27"/>
        <v/>
      </c>
      <c r="AK544" s="296" t="str">
        <f t="shared" si="28"/>
        <v/>
      </c>
    </row>
    <row r="545" spans="1:37" x14ac:dyDescent="0.2">
      <c r="A545" s="294">
        <v>534</v>
      </c>
      <c r="B545" s="132"/>
      <c r="C545" s="132"/>
      <c r="D545" s="309"/>
      <c r="E545" s="255"/>
      <c r="F545" s="253"/>
      <c r="G545" s="253"/>
      <c r="H545" s="253"/>
      <c r="I545" s="253"/>
      <c r="J545" s="253"/>
      <c r="K545" s="253"/>
      <c r="L545" s="253"/>
      <c r="M545" s="253"/>
      <c r="N545" s="253"/>
      <c r="AA545" s="256">
        <v>530</v>
      </c>
      <c r="AB545" s="256" t="str">
        <f t="shared" si="26"/>
        <v/>
      </c>
      <c r="AC545" s="256" t="str">
        <f t="shared" si="27"/>
        <v/>
      </c>
      <c r="AK545" s="296" t="str">
        <f t="shared" si="28"/>
        <v/>
      </c>
    </row>
    <row r="546" spans="1:37" x14ac:dyDescent="0.2">
      <c r="A546" s="294">
        <v>535</v>
      </c>
      <c r="B546" s="132"/>
      <c r="C546" s="132"/>
      <c r="D546" s="309"/>
      <c r="E546" s="255"/>
      <c r="F546" s="253"/>
      <c r="G546" s="253"/>
      <c r="H546" s="253"/>
      <c r="I546" s="253"/>
      <c r="J546" s="253"/>
      <c r="K546" s="253"/>
      <c r="L546" s="253"/>
      <c r="M546" s="253"/>
      <c r="N546" s="253"/>
      <c r="AA546" s="256">
        <v>531</v>
      </c>
      <c r="AB546" s="256" t="str">
        <f t="shared" si="26"/>
        <v/>
      </c>
      <c r="AC546" s="256" t="str">
        <f t="shared" si="27"/>
        <v/>
      </c>
      <c r="AK546" s="296" t="str">
        <f t="shared" si="28"/>
        <v/>
      </c>
    </row>
    <row r="547" spans="1:37" x14ac:dyDescent="0.2">
      <c r="A547" s="294">
        <v>536</v>
      </c>
      <c r="B547" s="132"/>
      <c r="C547" s="132"/>
      <c r="D547" s="309"/>
      <c r="E547" s="255"/>
      <c r="F547" s="253"/>
      <c r="G547" s="253"/>
      <c r="H547" s="253"/>
      <c r="I547" s="253"/>
      <c r="J547" s="253"/>
      <c r="K547" s="253"/>
      <c r="L547" s="253"/>
      <c r="M547" s="253"/>
      <c r="N547" s="253"/>
      <c r="AA547" s="256">
        <v>532</v>
      </c>
      <c r="AB547" s="256" t="str">
        <f t="shared" si="26"/>
        <v/>
      </c>
      <c r="AC547" s="256" t="str">
        <f t="shared" si="27"/>
        <v/>
      </c>
      <c r="AK547" s="296" t="str">
        <f t="shared" si="28"/>
        <v/>
      </c>
    </row>
    <row r="548" spans="1:37" x14ac:dyDescent="0.2">
      <c r="A548" s="294">
        <v>537</v>
      </c>
      <c r="B548" s="132"/>
      <c r="C548" s="132"/>
      <c r="D548" s="309"/>
      <c r="E548" s="255"/>
      <c r="F548" s="253"/>
      <c r="G548" s="253"/>
      <c r="H548" s="253"/>
      <c r="I548" s="253"/>
      <c r="J548" s="253"/>
      <c r="K548" s="253"/>
      <c r="L548" s="253"/>
      <c r="M548" s="253"/>
      <c r="N548" s="253"/>
      <c r="AA548" s="256">
        <v>533</v>
      </c>
      <c r="AB548" s="256" t="str">
        <f t="shared" si="26"/>
        <v/>
      </c>
      <c r="AC548" s="256" t="str">
        <f t="shared" si="27"/>
        <v/>
      </c>
      <c r="AK548" s="296" t="str">
        <f t="shared" si="28"/>
        <v/>
      </c>
    </row>
    <row r="549" spans="1:37" x14ac:dyDescent="0.2">
      <c r="A549" s="294">
        <v>538</v>
      </c>
      <c r="B549" s="132"/>
      <c r="C549" s="132"/>
      <c r="D549" s="309"/>
      <c r="E549" s="255"/>
      <c r="F549" s="253"/>
      <c r="G549" s="253"/>
      <c r="H549" s="253"/>
      <c r="I549" s="253"/>
      <c r="J549" s="253"/>
      <c r="K549" s="253"/>
      <c r="L549" s="253"/>
      <c r="M549" s="253"/>
      <c r="N549" s="253"/>
      <c r="AA549" s="256">
        <v>534</v>
      </c>
      <c r="AB549" s="256" t="str">
        <f t="shared" si="26"/>
        <v/>
      </c>
      <c r="AC549" s="256" t="str">
        <f t="shared" si="27"/>
        <v/>
      </c>
      <c r="AK549" s="296" t="str">
        <f t="shared" si="28"/>
        <v/>
      </c>
    </row>
    <row r="550" spans="1:37" x14ac:dyDescent="0.2">
      <c r="A550" s="294">
        <v>539</v>
      </c>
      <c r="B550" s="132"/>
      <c r="C550" s="132"/>
      <c r="D550" s="309"/>
      <c r="E550" s="255"/>
      <c r="F550" s="253"/>
      <c r="G550" s="253"/>
      <c r="H550" s="253"/>
      <c r="I550" s="253"/>
      <c r="J550" s="253"/>
      <c r="K550" s="253"/>
      <c r="L550" s="253"/>
      <c r="M550" s="253"/>
      <c r="N550" s="253"/>
      <c r="AA550" s="256">
        <v>535</v>
      </c>
      <c r="AB550" s="256" t="str">
        <f t="shared" si="26"/>
        <v/>
      </c>
      <c r="AC550" s="256" t="str">
        <f t="shared" si="27"/>
        <v/>
      </c>
      <c r="AK550" s="296" t="str">
        <f t="shared" si="28"/>
        <v/>
      </c>
    </row>
    <row r="551" spans="1:37" x14ac:dyDescent="0.2">
      <c r="A551" s="294">
        <v>540</v>
      </c>
      <c r="B551" s="132"/>
      <c r="C551" s="132"/>
      <c r="D551" s="309"/>
      <c r="E551" s="255"/>
      <c r="F551" s="253"/>
      <c r="G551" s="253"/>
      <c r="H551" s="253"/>
      <c r="I551" s="253"/>
      <c r="J551" s="253"/>
      <c r="K551" s="253"/>
      <c r="L551" s="253"/>
      <c r="M551" s="253"/>
      <c r="N551" s="253"/>
      <c r="AA551" s="256">
        <v>536</v>
      </c>
      <c r="AB551" s="256" t="str">
        <f t="shared" si="26"/>
        <v/>
      </c>
      <c r="AC551" s="256" t="str">
        <f t="shared" si="27"/>
        <v/>
      </c>
      <c r="AK551" s="296" t="str">
        <f t="shared" si="28"/>
        <v/>
      </c>
    </row>
    <row r="552" spans="1:37" x14ac:dyDescent="0.2">
      <c r="A552" s="294">
        <v>541</v>
      </c>
      <c r="B552" s="132"/>
      <c r="C552" s="132"/>
      <c r="D552" s="309"/>
      <c r="E552" s="255"/>
      <c r="F552" s="253"/>
      <c r="G552" s="253"/>
      <c r="H552" s="253"/>
      <c r="I552" s="253"/>
      <c r="J552" s="253"/>
      <c r="K552" s="253"/>
      <c r="L552" s="253"/>
      <c r="M552" s="253"/>
      <c r="N552" s="253"/>
      <c r="AA552" s="256">
        <v>537</v>
      </c>
      <c r="AB552" s="256" t="str">
        <f t="shared" si="26"/>
        <v/>
      </c>
      <c r="AC552" s="256" t="str">
        <f t="shared" si="27"/>
        <v/>
      </c>
      <c r="AK552" s="296" t="str">
        <f t="shared" si="28"/>
        <v/>
      </c>
    </row>
    <row r="553" spans="1:37" x14ac:dyDescent="0.2">
      <c r="A553" s="294">
        <v>542</v>
      </c>
      <c r="B553" s="132"/>
      <c r="C553" s="132"/>
      <c r="D553" s="309"/>
      <c r="E553" s="255"/>
      <c r="F553" s="253"/>
      <c r="G553" s="253"/>
      <c r="H553" s="253"/>
      <c r="I553" s="253"/>
      <c r="J553" s="253"/>
      <c r="K553" s="253"/>
      <c r="L553" s="253"/>
      <c r="M553" s="253"/>
      <c r="N553" s="253"/>
      <c r="AA553" s="256">
        <v>538</v>
      </c>
      <c r="AB553" s="256" t="str">
        <f t="shared" si="26"/>
        <v/>
      </c>
      <c r="AC553" s="256" t="str">
        <f t="shared" si="27"/>
        <v/>
      </c>
      <c r="AK553" s="296" t="str">
        <f t="shared" si="28"/>
        <v/>
      </c>
    </row>
    <row r="554" spans="1:37" x14ac:dyDescent="0.2">
      <c r="A554" s="294">
        <v>543</v>
      </c>
      <c r="B554" s="132"/>
      <c r="C554" s="132"/>
      <c r="D554" s="309"/>
      <c r="E554" s="255"/>
      <c r="F554" s="253"/>
      <c r="G554" s="253"/>
      <c r="H554" s="253"/>
      <c r="I554" s="253"/>
      <c r="J554" s="253"/>
      <c r="K554" s="253"/>
      <c r="L554" s="253"/>
      <c r="M554" s="253"/>
      <c r="N554" s="253"/>
      <c r="AA554" s="256">
        <v>539</v>
      </c>
      <c r="AB554" s="256" t="str">
        <f t="shared" si="26"/>
        <v/>
      </c>
      <c r="AC554" s="256" t="str">
        <f t="shared" si="27"/>
        <v/>
      </c>
      <c r="AK554" s="296" t="str">
        <f t="shared" si="28"/>
        <v/>
      </c>
    </row>
    <row r="555" spans="1:37" x14ac:dyDescent="0.2">
      <c r="A555" s="294">
        <v>544</v>
      </c>
      <c r="B555" s="132"/>
      <c r="C555" s="132"/>
      <c r="D555" s="309"/>
      <c r="E555" s="255"/>
      <c r="F555" s="253"/>
      <c r="G555" s="253"/>
      <c r="H555" s="253"/>
      <c r="I555" s="253"/>
      <c r="J555" s="253"/>
      <c r="K555" s="253"/>
      <c r="L555" s="253"/>
      <c r="M555" s="253"/>
      <c r="N555" s="253"/>
      <c r="AA555" s="256">
        <v>540</v>
      </c>
      <c r="AB555" s="256" t="str">
        <f t="shared" si="26"/>
        <v/>
      </c>
      <c r="AC555" s="256" t="str">
        <f t="shared" si="27"/>
        <v/>
      </c>
      <c r="AK555" s="296" t="str">
        <f t="shared" si="28"/>
        <v/>
      </c>
    </row>
    <row r="556" spans="1:37" x14ac:dyDescent="0.2">
      <c r="A556" s="294">
        <v>545</v>
      </c>
      <c r="B556" s="132"/>
      <c r="C556" s="132"/>
      <c r="D556" s="309"/>
      <c r="E556" s="255"/>
      <c r="F556" s="253"/>
      <c r="G556" s="253"/>
      <c r="H556" s="253"/>
      <c r="I556" s="253"/>
      <c r="J556" s="253"/>
      <c r="K556" s="253"/>
      <c r="L556" s="253"/>
      <c r="M556" s="253"/>
      <c r="N556" s="253"/>
      <c r="AA556" s="256">
        <v>541</v>
      </c>
      <c r="AB556" s="256" t="str">
        <f t="shared" si="26"/>
        <v/>
      </c>
      <c r="AC556" s="256" t="str">
        <f t="shared" si="27"/>
        <v/>
      </c>
      <c r="AK556" s="296" t="str">
        <f t="shared" si="28"/>
        <v/>
      </c>
    </row>
    <row r="557" spans="1:37" x14ac:dyDescent="0.2">
      <c r="A557" s="294">
        <v>546</v>
      </c>
      <c r="B557" s="132"/>
      <c r="C557" s="132"/>
      <c r="D557" s="309"/>
      <c r="E557" s="255"/>
      <c r="F557" s="253"/>
      <c r="G557" s="253"/>
      <c r="H557" s="253"/>
      <c r="I557" s="253"/>
      <c r="J557" s="253"/>
      <c r="K557" s="253"/>
      <c r="L557" s="253"/>
      <c r="M557" s="253"/>
      <c r="N557" s="253"/>
      <c r="AA557" s="256">
        <v>542</v>
      </c>
      <c r="AB557" s="256" t="str">
        <f t="shared" si="26"/>
        <v/>
      </c>
      <c r="AC557" s="256" t="str">
        <f t="shared" si="27"/>
        <v/>
      </c>
      <c r="AK557" s="296" t="str">
        <f t="shared" si="28"/>
        <v/>
      </c>
    </row>
    <row r="558" spans="1:37" x14ac:dyDescent="0.2">
      <c r="A558" s="294">
        <v>547</v>
      </c>
      <c r="B558" s="132"/>
      <c r="C558" s="132"/>
      <c r="D558" s="309"/>
      <c r="E558" s="255"/>
      <c r="F558" s="253"/>
      <c r="G558" s="253"/>
      <c r="H558" s="253"/>
      <c r="I558" s="253"/>
      <c r="J558" s="253"/>
      <c r="K558" s="253"/>
      <c r="L558" s="253"/>
      <c r="M558" s="253"/>
      <c r="N558" s="253"/>
      <c r="AA558" s="256">
        <v>543</v>
      </c>
      <c r="AB558" s="256" t="str">
        <f t="shared" si="26"/>
        <v/>
      </c>
      <c r="AC558" s="256" t="str">
        <f t="shared" si="27"/>
        <v/>
      </c>
      <c r="AK558" s="296" t="str">
        <f t="shared" si="28"/>
        <v/>
      </c>
    </row>
    <row r="559" spans="1:37" x14ac:dyDescent="0.2">
      <c r="A559" s="294">
        <v>548</v>
      </c>
      <c r="B559" s="132"/>
      <c r="C559" s="132"/>
      <c r="D559" s="309"/>
      <c r="E559" s="255"/>
      <c r="F559" s="253"/>
      <c r="G559" s="253"/>
      <c r="H559" s="253"/>
      <c r="I559" s="253"/>
      <c r="J559" s="253"/>
      <c r="K559" s="253"/>
      <c r="L559" s="253"/>
      <c r="M559" s="253"/>
      <c r="N559" s="253"/>
      <c r="AA559" s="256">
        <v>544</v>
      </c>
      <c r="AB559" s="256" t="str">
        <f t="shared" si="26"/>
        <v/>
      </c>
      <c r="AC559" s="256" t="str">
        <f t="shared" si="27"/>
        <v/>
      </c>
      <c r="AK559" s="296" t="str">
        <f t="shared" si="28"/>
        <v/>
      </c>
    </row>
    <row r="560" spans="1:37" x14ac:dyDescent="0.2">
      <c r="A560" s="294">
        <v>549</v>
      </c>
      <c r="B560" s="132"/>
      <c r="C560" s="132"/>
      <c r="D560" s="309"/>
      <c r="E560" s="255"/>
      <c r="F560" s="253"/>
      <c r="G560" s="253"/>
      <c r="H560" s="253"/>
      <c r="I560" s="253"/>
      <c r="J560" s="253"/>
      <c r="K560" s="253"/>
      <c r="L560" s="253"/>
      <c r="M560" s="253"/>
      <c r="N560" s="253"/>
      <c r="AA560" s="256">
        <v>545</v>
      </c>
      <c r="AB560" s="256" t="str">
        <f t="shared" si="26"/>
        <v/>
      </c>
      <c r="AC560" s="256" t="str">
        <f t="shared" si="27"/>
        <v/>
      </c>
      <c r="AK560" s="296" t="str">
        <f t="shared" si="28"/>
        <v/>
      </c>
    </row>
    <row r="561" spans="1:37" x14ac:dyDescent="0.2">
      <c r="A561" s="294">
        <v>550</v>
      </c>
      <c r="B561" s="132"/>
      <c r="C561" s="132"/>
      <c r="D561" s="309"/>
      <c r="E561" s="255"/>
      <c r="F561" s="253"/>
      <c r="G561" s="253"/>
      <c r="H561" s="253"/>
      <c r="I561" s="253"/>
      <c r="J561" s="253"/>
      <c r="K561" s="253"/>
      <c r="L561" s="253"/>
      <c r="M561" s="253"/>
      <c r="N561" s="253"/>
      <c r="AA561" s="256">
        <v>546</v>
      </c>
      <c r="AB561" s="256" t="str">
        <f t="shared" si="26"/>
        <v/>
      </c>
      <c r="AC561" s="256" t="str">
        <f t="shared" si="27"/>
        <v/>
      </c>
      <c r="AK561" s="296" t="str">
        <f t="shared" si="28"/>
        <v/>
      </c>
    </row>
    <row r="562" spans="1:37" x14ac:dyDescent="0.2">
      <c r="A562" s="294">
        <v>551</v>
      </c>
      <c r="B562" s="132"/>
      <c r="C562" s="132"/>
      <c r="D562" s="309"/>
      <c r="E562" s="255"/>
      <c r="F562" s="253"/>
      <c r="G562" s="253"/>
      <c r="H562" s="253"/>
      <c r="I562" s="253"/>
      <c r="J562" s="253"/>
      <c r="K562" s="253"/>
      <c r="L562" s="253"/>
      <c r="M562" s="253"/>
      <c r="N562" s="253"/>
      <c r="AA562" s="256">
        <v>547</v>
      </c>
      <c r="AB562" s="256" t="str">
        <f t="shared" si="26"/>
        <v/>
      </c>
      <c r="AC562" s="256" t="str">
        <f t="shared" si="27"/>
        <v/>
      </c>
      <c r="AK562" s="296" t="str">
        <f t="shared" si="28"/>
        <v/>
      </c>
    </row>
    <row r="563" spans="1:37" x14ac:dyDescent="0.2">
      <c r="A563" s="294">
        <v>552</v>
      </c>
      <c r="B563" s="132"/>
      <c r="C563" s="132"/>
      <c r="D563" s="309"/>
      <c r="E563" s="255"/>
      <c r="F563" s="253"/>
      <c r="G563" s="253"/>
      <c r="H563" s="253"/>
      <c r="I563" s="253"/>
      <c r="J563" s="253"/>
      <c r="K563" s="253"/>
      <c r="L563" s="253"/>
      <c r="M563" s="253"/>
      <c r="N563" s="253"/>
      <c r="AA563" s="256">
        <v>548</v>
      </c>
      <c r="AB563" s="256" t="str">
        <f t="shared" si="26"/>
        <v/>
      </c>
      <c r="AC563" s="256" t="str">
        <f t="shared" si="27"/>
        <v/>
      </c>
      <c r="AK563" s="296" t="str">
        <f t="shared" si="28"/>
        <v/>
      </c>
    </row>
    <row r="564" spans="1:37" x14ac:dyDescent="0.2">
      <c r="A564" s="294">
        <v>553</v>
      </c>
      <c r="B564" s="132"/>
      <c r="C564" s="132"/>
      <c r="D564" s="309"/>
      <c r="E564" s="255"/>
      <c r="F564" s="253"/>
      <c r="G564" s="253"/>
      <c r="H564" s="253"/>
      <c r="I564" s="253"/>
      <c r="J564" s="253"/>
      <c r="K564" s="253"/>
      <c r="L564" s="253"/>
      <c r="M564" s="253"/>
      <c r="N564" s="253"/>
      <c r="AA564" s="256">
        <v>549</v>
      </c>
      <c r="AB564" s="256" t="str">
        <f t="shared" si="26"/>
        <v/>
      </c>
      <c r="AC564" s="256" t="str">
        <f t="shared" si="27"/>
        <v/>
      </c>
      <c r="AK564" s="296" t="str">
        <f t="shared" si="28"/>
        <v/>
      </c>
    </row>
    <row r="565" spans="1:37" x14ac:dyDescent="0.2">
      <c r="A565" s="294">
        <v>554</v>
      </c>
      <c r="B565" s="132"/>
      <c r="C565" s="132"/>
      <c r="D565" s="309"/>
      <c r="E565" s="255"/>
      <c r="F565" s="253"/>
      <c r="G565" s="253"/>
      <c r="H565" s="253"/>
      <c r="I565" s="253"/>
      <c r="J565" s="253"/>
      <c r="K565" s="253"/>
      <c r="L565" s="253"/>
      <c r="M565" s="253"/>
      <c r="N565" s="253"/>
      <c r="AA565" s="256">
        <v>550</v>
      </c>
      <c r="AB565" s="256" t="str">
        <f t="shared" si="26"/>
        <v/>
      </c>
      <c r="AC565" s="256" t="str">
        <f t="shared" si="27"/>
        <v/>
      </c>
      <c r="AK565" s="296" t="str">
        <f t="shared" si="28"/>
        <v/>
      </c>
    </row>
    <row r="566" spans="1:37" x14ac:dyDescent="0.2">
      <c r="A566" s="294">
        <v>555</v>
      </c>
      <c r="B566" s="132"/>
      <c r="C566" s="132"/>
      <c r="D566" s="309"/>
      <c r="E566" s="255"/>
      <c r="F566" s="253"/>
      <c r="G566" s="253"/>
      <c r="H566" s="253"/>
      <c r="I566" s="253"/>
      <c r="J566" s="253"/>
      <c r="K566" s="253"/>
      <c r="L566" s="253"/>
      <c r="M566" s="253"/>
      <c r="N566" s="253"/>
      <c r="AA566" s="256">
        <v>551</v>
      </c>
      <c r="AB566" s="256" t="str">
        <f t="shared" si="26"/>
        <v/>
      </c>
      <c r="AC566" s="256" t="str">
        <f t="shared" si="27"/>
        <v/>
      </c>
      <c r="AK566" s="296" t="str">
        <f t="shared" si="28"/>
        <v/>
      </c>
    </row>
    <row r="567" spans="1:37" x14ac:dyDescent="0.2">
      <c r="A567" s="294">
        <v>556</v>
      </c>
      <c r="B567" s="132"/>
      <c r="C567" s="132"/>
      <c r="D567" s="309"/>
      <c r="E567" s="255"/>
      <c r="F567" s="253"/>
      <c r="G567" s="253"/>
      <c r="H567" s="253"/>
      <c r="I567" s="253"/>
      <c r="J567" s="253"/>
      <c r="K567" s="253"/>
      <c r="L567" s="253"/>
      <c r="M567" s="253"/>
      <c r="N567" s="253"/>
      <c r="AA567" s="256">
        <v>552</v>
      </c>
      <c r="AB567" s="256" t="str">
        <f t="shared" si="26"/>
        <v/>
      </c>
      <c r="AC567" s="256" t="str">
        <f t="shared" si="27"/>
        <v/>
      </c>
      <c r="AK567" s="296" t="str">
        <f t="shared" si="28"/>
        <v/>
      </c>
    </row>
    <row r="568" spans="1:37" x14ac:dyDescent="0.2">
      <c r="A568" s="294">
        <v>557</v>
      </c>
      <c r="B568" s="132"/>
      <c r="C568" s="132"/>
      <c r="D568" s="309"/>
      <c r="E568" s="255"/>
      <c r="F568" s="253"/>
      <c r="G568" s="253"/>
      <c r="H568" s="253"/>
      <c r="I568" s="253"/>
      <c r="J568" s="253"/>
      <c r="K568" s="253"/>
      <c r="L568" s="253"/>
      <c r="M568" s="253"/>
      <c r="N568" s="253"/>
      <c r="AA568" s="256">
        <v>553</v>
      </c>
      <c r="AB568" s="256" t="str">
        <f t="shared" si="26"/>
        <v/>
      </c>
      <c r="AC568" s="256" t="str">
        <f t="shared" si="27"/>
        <v/>
      </c>
      <c r="AK568" s="296" t="str">
        <f t="shared" si="28"/>
        <v/>
      </c>
    </row>
    <row r="569" spans="1:37" x14ac:dyDescent="0.2">
      <c r="A569" s="294">
        <v>558</v>
      </c>
      <c r="B569" s="132"/>
      <c r="C569" s="132"/>
      <c r="D569" s="309"/>
      <c r="E569" s="255"/>
      <c r="F569" s="253"/>
      <c r="G569" s="253"/>
      <c r="H569" s="253"/>
      <c r="I569" s="253"/>
      <c r="J569" s="253"/>
      <c r="K569" s="253"/>
      <c r="L569" s="253"/>
      <c r="M569" s="253"/>
      <c r="N569" s="253"/>
      <c r="AA569" s="256">
        <v>554</v>
      </c>
      <c r="AB569" s="256" t="str">
        <f t="shared" si="26"/>
        <v/>
      </c>
      <c r="AC569" s="256" t="str">
        <f t="shared" si="27"/>
        <v/>
      </c>
      <c r="AK569" s="296" t="str">
        <f t="shared" si="28"/>
        <v/>
      </c>
    </row>
    <row r="570" spans="1:37" x14ac:dyDescent="0.2">
      <c r="A570" s="294">
        <v>559</v>
      </c>
      <c r="B570" s="132"/>
      <c r="C570" s="132"/>
      <c r="D570" s="309"/>
      <c r="E570" s="255"/>
      <c r="F570" s="253"/>
      <c r="G570" s="253"/>
      <c r="H570" s="253"/>
      <c r="I570" s="253"/>
      <c r="J570" s="253"/>
      <c r="K570" s="253"/>
      <c r="L570" s="253"/>
      <c r="M570" s="253"/>
      <c r="N570" s="253"/>
      <c r="AA570" s="256">
        <v>555</v>
      </c>
      <c r="AB570" s="256" t="str">
        <f t="shared" si="26"/>
        <v/>
      </c>
      <c r="AC570" s="256" t="str">
        <f t="shared" si="27"/>
        <v/>
      </c>
      <c r="AK570" s="296" t="str">
        <f t="shared" si="28"/>
        <v/>
      </c>
    </row>
    <row r="571" spans="1:37" x14ac:dyDescent="0.2">
      <c r="A571" s="294">
        <v>560</v>
      </c>
      <c r="B571" s="132"/>
      <c r="C571" s="132"/>
      <c r="D571" s="309"/>
      <c r="E571" s="255"/>
      <c r="F571" s="253"/>
      <c r="G571" s="253"/>
      <c r="H571" s="253"/>
      <c r="I571" s="253"/>
      <c r="J571" s="253"/>
      <c r="K571" s="253"/>
      <c r="L571" s="253"/>
      <c r="M571" s="253"/>
      <c r="N571" s="253"/>
      <c r="AA571" s="256">
        <v>556</v>
      </c>
      <c r="AB571" s="256" t="str">
        <f t="shared" si="26"/>
        <v/>
      </c>
      <c r="AC571" s="256" t="str">
        <f t="shared" si="27"/>
        <v/>
      </c>
      <c r="AK571" s="296" t="str">
        <f t="shared" si="28"/>
        <v/>
      </c>
    </row>
    <row r="572" spans="1:37" x14ac:dyDescent="0.2">
      <c r="A572" s="294">
        <v>561</v>
      </c>
      <c r="B572" s="132"/>
      <c r="C572" s="132"/>
      <c r="D572" s="309"/>
      <c r="E572" s="255"/>
      <c r="F572" s="253"/>
      <c r="G572" s="253"/>
      <c r="H572" s="253"/>
      <c r="I572" s="253"/>
      <c r="J572" s="253"/>
      <c r="K572" s="253"/>
      <c r="L572" s="253"/>
      <c r="M572" s="253"/>
      <c r="N572" s="253"/>
      <c r="AA572" s="256">
        <v>557</v>
      </c>
      <c r="AB572" s="256" t="str">
        <f t="shared" si="26"/>
        <v/>
      </c>
      <c r="AC572" s="256" t="str">
        <f t="shared" si="27"/>
        <v/>
      </c>
      <c r="AK572" s="296" t="str">
        <f t="shared" si="28"/>
        <v/>
      </c>
    </row>
    <row r="573" spans="1:37" x14ac:dyDescent="0.2">
      <c r="A573" s="294">
        <v>562</v>
      </c>
      <c r="B573" s="132"/>
      <c r="C573" s="132"/>
      <c r="D573" s="309"/>
      <c r="E573" s="255"/>
      <c r="F573" s="253"/>
      <c r="G573" s="253"/>
      <c r="H573" s="253"/>
      <c r="I573" s="253"/>
      <c r="J573" s="253"/>
      <c r="K573" s="253"/>
      <c r="L573" s="253"/>
      <c r="M573" s="253"/>
      <c r="N573" s="253"/>
      <c r="AA573" s="256">
        <v>558</v>
      </c>
      <c r="AB573" s="256" t="str">
        <f t="shared" si="26"/>
        <v/>
      </c>
      <c r="AC573" s="256" t="str">
        <f t="shared" si="27"/>
        <v/>
      </c>
      <c r="AK573" s="296" t="str">
        <f t="shared" si="28"/>
        <v/>
      </c>
    </row>
    <row r="574" spans="1:37" x14ac:dyDescent="0.2">
      <c r="A574" s="294">
        <v>563</v>
      </c>
      <c r="B574" s="132"/>
      <c r="C574" s="132"/>
      <c r="D574" s="309"/>
      <c r="E574" s="255"/>
      <c r="F574" s="253"/>
      <c r="G574" s="253"/>
      <c r="H574" s="253"/>
      <c r="I574" s="253"/>
      <c r="J574" s="253"/>
      <c r="K574" s="253"/>
      <c r="L574" s="253"/>
      <c r="M574" s="253"/>
      <c r="N574" s="253"/>
      <c r="AA574" s="256">
        <v>559</v>
      </c>
      <c r="AB574" s="256" t="str">
        <f t="shared" si="26"/>
        <v/>
      </c>
      <c r="AC574" s="256" t="str">
        <f t="shared" si="27"/>
        <v/>
      </c>
      <c r="AK574" s="296" t="str">
        <f t="shared" si="28"/>
        <v/>
      </c>
    </row>
    <row r="575" spans="1:37" x14ac:dyDescent="0.2">
      <c r="A575" s="294">
        <v>564</v>
      </c>
      <c r="B575" s="132"/>
      <c r="C575" s="132"/>
      <c r="D575" s="309"/>
      <c r="E575" s="255"/>
      <c r="F575" s="253"/>
      <c r="G575" s="253"/>
      <c r="H575" s="253"/>
      <c r="I575" s="253"/>
      <c r="J575" s="253"/>
      <c r="K575" s="253"/>
      <c r="L575" s="253"/>
      <c r="M575" s="253"/>
      <c r="N575" s="253"/>
      <c r="AA575" s="256">
        <v>560</v>
      </c>
      <c r="AB575" s="256" t="str">
        <f t="shared" si="26"/>
        <v/>
      </c>
      <c r="AC575" s="256" t="str">
        <f t="shared" si="27"/>
        <v/>
      </c>
      <c r="AK575" s="296" t="str">
        <f t="shared" si="28"/>
        <v/>
      </c>
    </row>
    <row r="576" spans="1:37" x14ac:dyDescent="0.2">
      <c r="A576" s="294">
        <v>565</v>
      </c>
      <c r="B576" s="132"/>
      <c r="C576" s="132"/>
      <c r="D576" s="309"/>
      <c r="E576" s="255"/>
      <c r="F576" s="253"/>
      <c r="G576" s="253"/>
      <c r="H576" s="253"/>
      <c r="I576" s="253"/>
      <c r="J576" s="253"/>
      <c r="K576" s="253"/>
      <c r="L576" s="253"/>
      <c r="M576" s="253"/>
      <c r="N576" s="253"/>
      <c r="AA576" s="256">
        <v>561</v>
      </c>
      <c r="AB576" s="256" t="str">
        <f t="shared" si="26"/>
        <v/>
      </c>
      <c r="AC576" s="256" t="str">
        <f t="shared" si="27"/>
        <v/>
      </c>
      <c r="AK576" s="296" t="str">
        <f t="shared" si="28"/>
        <v/>
      </c>
    </row>
    <row r="577" spans="1:37" x14ac:dyDescent="0.2">
      <c r="A577" s="294">
        <v>566</v>
      </c>
      <c r="B577" s="132"/>
      <c r="C577" s="132"/>
      <c r="D577" s="309"/>
      <c r="E577" s="255"/>
      <c r="F577" s="253"/>
      <c r="G577" s="253"/>
      <c r="H577" s="253"/>
      <c r="I577" s="253"/>
      <c r="J577" s="253"/>
      <c r="K577" s="253"/>
      <c r="L577" s="253"/>
      <c r="M577" s="253"/>
      <c r="N577" s="253"/>
      <c r="AA577" s="256">
        <v>562</v>
      </c>
      <c r="AB577" s="256" t="str">
        <f t="shared" si="26"/>
        <v/>
      </c>
      <c r="AC577" s="256" t="str">
        <f t="shared" si="27"/>
        <v/>
      </c>
      <c r="AK577" s="296" t="str">
        <f t="shared" si="28"/>
        <v/>
      </c>
    </row>
    <row r="578" spans="1:37" x14ac:dyDescent="0.2">
      <c r="A578" s="294">
        <v>567</v>
      </c>
      <c r="B578" s="132"/>
      <c r="C578" s="132"/>
      <c r="D578" s="309"/>
      <c r="E578" s="255"/>
      <c r="F578" s="253"/>
      <c r="G578" s="253"/>
      <c r="H578" s="253"/>
      <c r="I578" s="253"/>
      <c r="J578" s="253"/>
      <c r="K578" s="253"/>
      <c r="L578" s="253"/>
      <c r="M578" s="253"/>
      <c r="N578" s="253"/>
      <c r="AA578" s="256">
        <v>563</v>
      </c>
      <c r="AB578" s="256" t="str">
        <f t="shared" si="26"/>
        <v/>
      </c>
      <c r="AC578" s="256" t="str">
        <f t="shared" si="27"/>
        <v/>
      </c>
      <c r="AK578" s="296" t="str">
        <f t="shared" si="28"/>
        <v/>
      </c>
    </row>
    <row r="579" spans="1:37" x14ac:dyDescent="0.2">
      <c r="A579" s="294">
        <v>568</v>
      </c>
      <c r="B579" s="132"/>
      <c r="C579" s="132"/>
      <c r="D579" s="309"/>
      <c r="E579" s="255"/>
      <c r="F579" s="253"/>
      <c r="G579" s="253"/>
      <c r="H579" s="253"/>
      <c r="I579" s="253"/>
      <c r="J579" s="253"/>
      <c r="K579" s="253"/>
      <c r="L579" s="253"/>
      <c r="M579" s="253"/>
      <c r="N579" s="253"/>
      <c r="AA579" s="256">
        <v>564</v>
      </c>
      <c r="AB579" s="256" t="str">
        <f t="shared" si="26"/>
        <v/>
      </c>
      <c r="AC579" s="256" t="str">
        <f t="shared" si="27"/>
        <v/>
      </c>
      <c r="AK579" s="296" t="str">
        <f t="shared" si="28"/>
        <v/>
      </c>
    </row>
    <row r="580" spans="1:37" x14ac:dyDescent="0.2">
      <c r="A580" s="294">
        <v>569</v>
      </c>
      <c r="B580" s="132"/>
      <c r="C580" s="132"/>
      <c r="D580" s="309"/>
      <c r="E580" s="255"/>
      <c r="F580" s="253"/>
      <c r="G580" s="253"/>
      <c r="H580" s="253"/>
      <c r="I580" s="253"/>
      <c r="J580" s="253"/>
      <c r="K580" s="253"/>
      <c r="L580" s="253"/>
      <c r="M580" s="253"/>
      <c r="N580" s="253"/>
      <c r="AA580" s="256">
        <v>565</v>
      </c>
      <c r="AB580" s="256" t="str">
        <f t="shared" si="26"/>
        <v/>
      </c>
      <c r="AC580" s="256" t="str">
        <f t="shared" si="27"/>
        <v/>
      </c>
      <c r="AK580" s="296" t="str">
        <f t="shared" si="28"/>
        <v/>
      </c>
    </row>
    <row r="581" spans="1:37" x14ac:dyDescent="0.2">
      <c r="A581" s="294">
        <v>570</v>
      </c>
      <c r="B581" s="132"/>
      <c r="C581" s="132"/>
      <c r="D581" s="309"/>
      <c r="E581" s="255"/>
      <c r="F581" s="253"/>
      <c r="G581" s="253"/>
      <c r="H581" s="253"/>
      <c r="I581" s="253"/>
      <c r="J581" s="253"/>
      <c r="K581" s="253"/>
      <c r="L581" s="253"/>
      <c r="M581" s="253"/>
      <c r="N581" s="253"/>
      <c r="AA581" s="256">
        <v>566</v>
      </c>
      <c r="AB581" s="256" t="str">
        <f t="shared" si="26"/>
        <v/>
      </c>
      <c r="AC581" s="256" t="str">
        <f t="shared" si="27"/>
        <v/>
      </c>
      <c r="AK581" s="296" t="str">
        <f t="shared" si="28"/>
        <v/>
      </c>
    </row>
    <row r="582" spans="1:37" x14ac:dyDescent="0.2">
      <c r="A582" s="294">
        <v>571</v>
      </c>
      <c r="B582" s="132"/>
      <c r="C582" s="132"/>
      <c r="D582" s="309"/>
      <c r="E582" s="255"/>
      <c r="F582" s="253"/>
      <c r="G582" s="253"/>
      <c r="H582" s="253"/>
      <c r="I582" s="253"/>
      <c r="J582" s="253"/>
      <c r="K582" s="253"/>
      <c r="L582" s="253"/>
      <c r="M582" s="253"/>
      <c r="N582" s="253"/>
      <c r="AA582" s="256">
        <v>567</v>
      </c>
      <c r="AB582" s="256" t="str">
        <f t="shared" si="26"/>
        <v/>
      </c>
      <c r="AC582" s="256" t="str">
        <f t="shared" si="27"/>
        <v/>
      </c>
      <c r="AK582" s="296" t="str">
        <f t="shared" si="28"/>
        <v/>
      </c>
    </row>
    <row r="583" spans="1:37" x14ac:dyDescent="0.2">
      <c r="A583" s="294">
        <v>572</v>
      </c>
      <c r="B583" s="132"/>
      <c r="C583" s="132"/>
      <c r="D583" s="309"/>
      <c r="E583" s="255"/>
      <c r="F583" s="253"/>
      <c r="G583" s="253"/>
      <c r="H583" s="253"/>
      <c r="I583" s="253"/>
      <c r="J583" s="253"/>
      <c r="K583" s="253"/>
      <c r="L583" s="253"/>
      <c r="M583" s="253"/>
      <c r="N583" s="253"/>
      <c r="AA583" s="256">
        <v>568</v>
      </c>
      <c r="AB583" s="256" t="str">
        <f t="shared" si="26"/>
        <v/>
      </c>
      <c r="AC583" s="256" t="str">
        <f t="shared" si="27"/>
        <v/>
      </c>
      <c r="AK583" s="296" t="str">
        <f t="shared" si="28"/>
        <v/>
      </c>
    </row>
    <row r="584" spans="1:37" x14ac:dyDescent="0.2">
      <c r="A584" s="294">
        <v>573</v>
      </c>
      <c r="B584" s="132"/>
      <c r="C584" s="132"/>
      <c r="D584" s="309"/>
      <c r="E584" s="255"/>
      <c r="F584" s="253"/>
      <c r="G584" s="253"/>
      <c r="H584" s="253"/>
      <c r="I584" s="253"/>
      <c r="J584" s="253"/>
      <c r="K584" s="253"/>
      <c r="L584" s="253"/>
      <c r="M584" s="253"/>
      <c r="N584" s="253"/>
      <c r="AA584" s="256">
        <v>569</v>
      </c>
      <c r="AB584" s="256" t="str">
        <f t="shared" si="26"/>
        <v/>
      </c>
      <c r="AC584" s="256" t="str">
        <f t="shared" si="27"/>
        <v/>
      </c>
      <c r="AK584" s="296" t="str">
        <f t="shared" si="28"/>
        <v/>
      </c>
    </row>
    <row r="585" spans="1:37" x14ac:dyDescent="0.2">
      <c r="A585" s="294">
        <v>574</v>
      </c>
      <c r="B585" s="132"/>
      <c r="C585" s="132"/>
      <c r="D585" s="309"/>
      <c r="E585" s="255"/>
      <c r="F585" s="253"/>
      <c r="G585" s="253"/>
      <c r="H585" s="253"/>
      <c r="I585" s="253"/>
      <c r="J585" s="253"/>
      <c r="K585" s="253"/>
      <c r="L585" s="253"/>
      <c r="M585" s="253"/>
      <c r="N585" s="253"/>
      <c r="AA585" s="256">
        <v>570</v>
      </c>
      <c r="AB585" s="256" t="str">
        <f t="shared" si="26"/>
        <v/>
      </c>
      <c r="AC585" s="256" t="str">
        <f t="shared" si="27"/>
        <v/>
      </c>
      <c r="AK585" s="296" t="str">
        <f t="shared" si="28"/>
        <v/>
      </c>
    </row>
    <row r="586" spans="1:37" x14ac:dyDescent="0.2">
      <c r="A586" s="294">
        <v>575</v>
      </c>
      <c r="B586" s="132"/>
      <c r="C586" s="132"/>
      <c r="D586" s="309"/>
      <c r="E586" s="255"/>
      <c r="F586" s="253"/>
      <c r="G586" s="253"/>
      <c r="H586" s="253"/>
      <c r="I586" s="253"/>
      <c r="J586" s="253"/>
      <c r="K586" s="253"/>
      <c r="L586" s="253"/>
      <c r="M586" s="253"/>
      <c r="N586" s="253"/>
      <c r="AA586" s="256">
        <v>571</v>
      </c>
      <c r="AB586" s="256" t="str">
        <f t="shared" si="26"/>
        <v/>
      </c>
      <c r="AC586" s="256" t="str">
        <f t="shared" si="27"/>
        <v/>
      </c>
      <c r="AK586" s="296" t="str">
        <f t="shared" si="28"/>
        <v/>
      </c>
    </row>
    <row r="587" spans="1:37" x14ac:dyDescent="0.2">
      <c r="A587" s="294">
        <v>576</v>
      </c>
      <c r="B587" s="132"/>
      <c r="C587" s="132"/>
      <c r="D587" s="309"/>
      <c r="E587" s="255"/>
      <c r="F587" s="253"/>
      <c r="G587" s="253"/>
      <c r="H587" s="253"/>
      <c r="I587" s="253"/>
      <c r="J587" s="253"/>
      <c r="K587" s="253"/>
      <c r="L587" s="253"/>
      <c r="M587" s="253"/>
      <c r="N587" s="253"/>
      <c r="AA587" s="256">
        <v>572</v>
      </c>
      <c r="AB587" s="256" t="str">
        <f t="shared" si="26"/>
        <v/>
      </c>
      <c r="AC587" s="256" t="str">
        <f t="shared" si="27"/>
        <v/>
      </c>
      <c r="AK587" s="296" t="str">
        <f t="shared" si="28"/>
        <v/>
      </c>
    </row>
    <row r="588" spans="1:37" x14ac:dyDescent="0.2">
      <c r="A588" s="294">
        <v>577</v>
      </c>
      <c r="B588" s="132"/>
      <c r="C588" s="132"/>
      <c r="D588" s="309"/>
      <c r="E588" s="255"/>
      <c r="F588" s="253"/>
      <c r="G588" s="253"/>
      <c r="H588" s="253"/>
      <c r="I588" s="253"/>
      <c r="J588" s="253"/>
      <c r="K588" s="253"/>
      <c r="L588" s="253"/>
      <c r="M588" s="253"/>
      <c r="N588" s="253"/>
      <c r="AA588" s="256">
        <v>573</v>
      </c>
      <c r="AB588" s="256" t="str">
        <f t="shared" si="26"/>
        <v/>
      </c>
      <c r="AC588" s="256" t="str">
        <f t="shared" si="27"/>
        <v/>
      </c>
      <c r="AK588" s="296" t="str">
        <f t="shared" si="28"/>
        <v/>
      </c>
    </row>
    <row r="589" spans="1:37" x14ac:dyDescent="0.2">
      <c r="A589" s="294">
        <v>578</v>
      </c>
      <c r="B589" s="132"/>
      <c r="C589" s="132"/>
      <c r="D589" s="309"/>
      <c r="E589" s="255"/>
      <c r="F589" s="253"/>
      <c r="G589" s="253"/>
      <c r="H589" s="253"/>
      <c r="I589" s="253"/>
      <c r="J589" s="253"/>
      <c r="K589" s="253"/>
      <c r="L589" s="253"/>
      <c r="M589" s="253"/>
      <c r="N589" s="253"/>
      <c r="AA589" s="256">
        <v>574</v>
      </c>
      <c r="AB589" s="256" t="str">
        <f t="shared" si="26"/>
        <v/>
      </c>
      <c r="AC589" s="256" t="str">
        <f t="shared" si="27"/>
        <v/>
      </c>
      <c r="AK589" s="296" t="str">
        <f t="shared" si="28"/>
        <v/>
      </c>
    </row>
    <row r="590" spans="1:37" x14ac:dyDescent="0.2">
      <c r="A590" s="294">
        <v>579</v>
      </c>
      <c r="B590" s="132"/>
      <c r="C590" s="132"/>
      <c r="D590" s="309"/>
      <c r="E590" s="255"/>
      <c r="F590" s="253"/>
      <c r="G590" s="253"/>
      <c r="H590" s="253"/>
      <c r="I590" s="253"/>
      <c r="J590" s="253"/>
      <c r="K590" s="253"/>
      <c r="L590" s="253"/>
      <c r="M590" s="253"/>
      <c r="N590" s="253"/>
      <c r="AA590" s="256">
        <v>575</v>
      </c>
      <c r="AB590" s="256" t="str">
        <f t="shared" si="26"/>
        <v/>
      </c>
      <c r="AC590" s="256" t="str">
        <f t="shared" si="27"/>
        <v/>
      </c>
      <c r="AK590" s="296" t="str">
        <f t="shared" si="28"/>
        <v/>
      </c>
    </row>
    <row r="591" spans="1:37" x14ac:dyDescent="0.2">
      <c r="A591" s="294">
        <v>580</v>
      </c>
      <c r="B591" s="132"/>
      <c r="C591" s="132"/>
      <c r="D591" s="309"/>
      <c r="E591" s="255"/>
      <c r="F591" s="253"/>
      <c r="G591" s="253"/>
      <c r="H591" s="253"/>
      <c r="I591" s="253"/>
      <c r="J591" s="253"/>
      <c r="K591" s="253"/>
      <c r="L591" s="253"/>
      <c r="M591" s="253"/>
      <c r="N591" s="253"/>
      <c r="AA591" s="256">
        <v>576</v>
      </c>
      <c r="AB591" s="256" t="str">
        <f t="shared" si="26"/>
        <v/>
      </c>
      <c r="AC591" s="256" t="str">
        <f t="shared" si="27"/>
        <v/>
      </c>
      <c r="AK591" s="296" t="str">
        <f t="shared" si="28"/>
        <v/>
      </c>
    </row>
    <row r="592" spans="1:37" x14ac:dyDescent="0.2">
      <c r="A592" s="294">
        <v>581</v>
      </c>
      <c r="B592" s="132"/>
      <c r="C592" s="132"/>
      <c r="D592" s="309"/>
      <c r="E592" s="255"/>
      <c r="F592" s="253"/>
      <c r="G592" s="253"/>
      <c r="H592" s="253"/>
      <c r="I592" s="253"/>
      <c r="J592" s="253"/>
      <c r="K592" s="253"/>
      <c r="L592" s="253"/>
      <c r="M592" s="253"/>
      <c r="N592" s="253"/>
      <c r="AA592" s="256">
        <v>577</v>
      </c>
      <c r="AB592" s="256" t="str">
        <f t="shared" ref="AB592:AB655" si="29">IF(AK593="","",B588)</f>
        <v/>
      </c>
      <c r="AC592" s="256" t="str">
        <f t="shared" ref="AC592:AC655" si="30">IF(AK593="","",C588)</f>
        <v/>
      </c>
      <c r="AK592" s="296" t="str">
        <f t="shared" si="28"/>
        <v/>
      </c>
    </row>
    <row r="593" spans="1:37" x14ac:dyDescent="0.2">
      <c r="A593" s="294">
        <v>582</v>
      </c>
      <c r="B593" s="132"/>
      <c r="C593" s="132"/>
      <c r="D593" s="309"/>
      <c r="E593" s="255"/>
      <c r="F593" s="253"/>
      <c r="G593" s="253"/>
      <c r="H593" s="253"/>
      <c r="I593" s="253"/>
      <c r="J593" s="253"/>
      <c r="K593" s="253"/>
      <c r="L593" s="253"/>
      <c r="M593" s="253"/>
      <c r="N593" s="253"/>
      <c r="AA593" s="256">
        <v>578</v>
      </c>
      <c r="AB593" s="256" t="str">
        <f t="shared" si="29"/>
        <v/>
      </c>
      <c r="AC593" s="256" t="str">
        <f t="shared" si="30"/>
        <v/>
      </c>
      <c r="AK593" s="296" t="str">
        <f t="shared" ref="AK593:AK656" si="31">IF(OR(B588=0,C588=0),"",C588-B588)</f>
        <v/>
      </c>
    </row>
    <row r="594" spans="1:37" x14ac:dyDescent="0.2">
      <c r="A594" s="294">
        <v>583</v>
      </c>
      <c r="B594" s="132"/>
      <c r="C594" s="132"/>
      <c r="D594" s="309"/>
      <c r="E594" s="255"/>
      <c r="F594" s="253"/>
      <c r="G594" s="253"/>
      <c r="H594" s="253"/>
      <c r="I594" s="253"/>
      <c r="J594" s="253"/>
      <c r="K594" s="253"/>
      <c r="L594" s="253"/>
      <c r="M594" s="253"/>
      <c r="N594" s="253"/>
      <c r="AA594" s="256">
        <v>579</v>
      </c>
      <c r="AB594" s="256" t="str">
        <f t="shared" si="29"/>
        <v/>
      </c>
      <c r="AC594" s="256" t="str">
        <f t="shared" si="30"/>
        <v/>
      </c>
      <c r="AK594" s="296" t="str">
        <f t="shared" si="31"/>
        <v/>
      </c>
    </row>
    <row r="595" spans="1:37" x14ac:dyDescent="0.2">
      <c r="A595" s="294">
        <v>584</v>
      </c>
      <c r="B595" s="132"/>
      <c r="C595" s="132"/>
      <c r="D595" s="309"/>
      <c r="E595" s="255"/>
      <c r="F595" s="253"/>
      <c r="G595" s="253"/>
      <c r="H595" s="253"/>
      <c r="I595" s="253"/>
      <c r="J595" s="253"/>
      <c r="K595" s="253"/>
      <c r="L595" s="253"/>
      <c r="M595" s="253"/>
      <c r="N595" s="253"/>
      <c r="AA595" s="256">
        <v>580</v>
      </c>
      <c r="AB595" s="256" t="str">
        <f t="shared" si="29"/>
        <v/>
      </c>
      <c r="AC595" s="256" t="str">
        <f t="shared" si="30"/>
        <v/>
      </c>
      <c r="AK595" s="296" t="str">
        <f t="shared" si="31"/>
        <v/>
      </c>
    </row>
    <row r="596" spans="1:37" x14ac:dyDescent="0.2">
      <c r="A596" s="294">
        <v>585</v>
      </c>
      <c r="B596" s="132"/>
      <c r="C596" s="132"/>
      <c r="D596" s="309"/>
      <c r="E596" s="255"/>
      <c r="F596" s="253"/>
      <c r="G596" s="253"/>
      <c r="H596" s="253"/>
      <c r="I596" s="253"/>
      <c r="J596" s="253"/>
      <c r="K596" s="253"/>
      <c r="L596" s="253"/>
      <c r="M596" s="253"/>
      <c r="N596" s="253"/>
      <c r="AA596" s="256">
        <v>581</v>
      </c>
      <c r="AB596" s="256" t="str">
        <f t="shared" si="29"/>
        <v/>
      </c>
      <c r="AC596" s="256" t="str">
        <f t="shared" si="30"/>
        <v/>
      </c>
      <c r="AK596" s="296" t="str">
        <f t="shared" si="31"/>
        <v/>
      </c>
    </row>
    <row r="597" spans="1:37" x14ac:dyDescent="0.2">
      <c r="A597" s="294">
        <v>586</v>
      </c>
      <c r="B597" s="132"/>
      <c r="C597" s="132"/>
      <c r="D597" s="309"/>
      <c r="E597" s="255"/>
      <c r="F597" s="253"/>
      <c r="G597" s="253"/>
      <c r="H597" s="253"/>
      <c r="I597" s="253"/>
      <c r="J597" s="253"/>
      <c r="K597" s="253"/>
      <c r="L597" s="253"/>
      <c r="M597" s="253"/>
      <c r="N597" s="253"/>
      <c r="AA597" s="256">
        <v>582</v>
      </c>
      <c r="AB597" s="256" t="str">
        <f t="shared" si="29"/>
        <v/>
      </c>
      <c r="AC597" s="256" t="str">
        <f t="shared" si="30"/>
        <v/>
      </c>
      <c r="AK597" s="296" t="str">
        <f t="shared" si="31"/>
        <v/>
      </c>
    </row>
    <row r="598" spans="1:37" x14ac:dyDescent="0.2">
      <c r="A598" s="294">
        <v>587</v>
      </c>
      <c r="B598" s="132"/>
      <c r="C598" s="132"/>
      <c r="D598" s="309"/>
      <c r="E598" s="255"/>
      <c r="F598" s="253"/>
      <c r="G598" s="253"/>
      <c r="H598" s="253"/>
      <c r="I598" s="253"/>
      <c r="J598" s="253"/>
      <c r="K598" s="253"/>
      <c r="L598" s="253"/>
      <c r="M598" s="253"/>
      <c r="N598" s="253"/>
      <c r="AA598" s="256">
        <v>583</v>
      </c>
      <c r="AB598" s="256" t="str">
        <f t="shared" si="29"/>
        <v/>
      </c>
      <c r="AC598" s="256" t="str">
        <f t="shared" si="30"/>
        <v/>
      </c>
      <c r="AK598" s="296" t="str">
        <f t="shared" si="31"/>
        <v/>
      </c>
    </row>
    <row r="599" spans="1:37" x14ac:dyDescent="0.2">
      <c r="A599" s="294">
        <v>588</v>
      </c>
      <c r="B599" s="132"/>
      <c r="C599" s="132"/>
      <c r="D599" s="309"/>
      <c r="E599" s="255"/>
      <c r="F599" s="253"/>
      <c r="G599" s="253"/>
      <c r="H599" s="253"/>
      <c r="I599" s="253"/>
      <c r="J599" s="253"/>
      <c r="K599" s="253"/>
      <c r="L599" s="253"/>
      <c r="M599" s="253"/>
      <c r="N599" s="253"/>
      <c r="AA599" s="256">
        <v>584</v>
      </c>
      <c r="AB599" s="256" t="str">
        <f t="shared" si="29"/>
        <v/>
      </c>
      <c r="AC599" s="256" t="str">
        <f t="shared" si="30"/>
        <v/>
      </c>
      <c r="AK599" s="296" t="str">
        <f t="shared" si="31"/>
        <v/>
      </c>
    </row>
    <row r="600" spans="1:37" x14ac:dyDescent="0.2">
      <c r="A600" s="294">
        <v>589</v>
      </c>
      <c r="B600" s="132"/>
      <c r="C600" s="132"/>
      <c r="D600" s="309"/>
      <c r="E600" s="255"/>
      <c r="F600" s="253"/>
      <c r="G600" s="253"/>
      <c r="H600" s="253"/>
      <c r="I600" s="253"/>
      <c r="J600" s="253"/>
      <c r="K600" s="253"/>
      <c r="L600" s="253"/>
      <c r="M600" s="253"/>
      <c r="N600" s="253"/>
      <c r="AA600" s="256">
        <v>585</v>
      </c>
      <c r="AB600" s="256" t="str">
        <f t="shared" si="29"/>
        <v/>
      </c>
      <c r="AC600" s="256" t="str">
        <f t="shared" si="30"/>
        <v/>
      </c>
      <c r="AK600" s="296" t="str">
        <f t="shared" si="31"/>
        <v/>
      </c>
    </row>
    <row r="601" spans="1:37" x14ac:dyDescent="0.2">
      <c r="A601" s="294">
        <v>590</v>
      </c>
      <c r="B601" s="132"/>
      <c r="C601" s="132"/>
      <c r="D601" s="309"/>
      <c r="E601" s="255"/>
      <c r="F601" s="253"/>
      <c r="G601" s="253"/>
      <c r="H601" s="253"/>
      <c r="I601" s="253"/>
      <c r="J601" s="253"/>
      <c r="K601" s="253"/>
      <c r="L601" s="253"/>
      <c r="M601" s="253"/>
      <c r="N601" s="253"/>
      <c r="AA601" s="256">
        <v>586</v>
      </c>
      <c r="AB601" s="256" t="str">
        <f t="shared" si="29"/>
        <v/>
      </c>
      <c r="AC601" s="256" t="str">
        <f t="shared" si="30"/>
        <v/>
      </c>
      <c r="AK601" s="296" t="str">
        <f t="shared" si="31"/>
        <v/>
      </c>
    </row>
    <row r="602" spans="1:37" x14ac:dyDescent="0.2">
      <c r="A602" s="294">
        <v>591</v>
      </c>
      <c r="B602" s="132"/>
      <c r="C602" s="132"/>
      <c r="D602" s="309"/>
      <c r="E602" s="255"/>
      <c r="F602" s="253"/>
      <c r="G602" s="253"/>
      <c r="H602" s="253"/>
      <c r="I602" s="253"/>
      <c r="J602" s="253"/>
      <c r="K602" s="253"/>
      <c r="L602" s="253"/>
      <c r="M602" s="253"/>
      <c r="N602" s="253"/>
      <c r="AA602" s="256">
        <v>587</v>
      </c>
      <c r="AB602" s="256" t="str">
        <f t="shared" si="29"/>
        <v/>
      </c>
      <c r="AC602" s="256" t="str">
        <f t="shared" si="30"/>
        <v/>
      </c>
      <c r="AK602" s="296" t="str">
        <f t="shared" si="31"/>
        <v/>
      </c>
    </row>
    <row r="603" spans="1:37" x14ac:dyDescent="0.2">
      <c r="A603" s="294">
        <v>592</v>
      </c>
      <c r="B603" s="132"/>
      <c r="C603" s="132"/>
      <c r="D603" s="309"/>
      <c r="E603" s="255"/>
      <c r="F603" s="253"/>
      <c r="G603" s="253"/>
      <c r="H603" s="253"/>
      <c r="I603" s="253"/>
      <c r="J603" s="253"/>
      <c r="K603" s="253"/>
      <c r="L603" s="253"/>
      <c r="M603" s="253"/>
      <c r="N603" s="253"/>
      <c r="AA603" s="256">
        <v>588</v>
      </c>
      <c r="AB603" s="256" t="str">
        <f t="shared" si="29"/>
        <v/>
      </c>
      <c r="AC603" s="256" t="str">
        <f t="shared" si="30"/>
        <v/>
      </c>
      <c r="AK603" s="296" t="str">
        <f t="shared" si="31"/>
        <v/>
      </c>
    </row>
    <row r="604" spans="1:37" x14ac:dyDescent="0.2">
      <c r="A604" s="294">
        <v>593</v>
      </c>
      <c r="B604" s="132"/>
      <c r="C604" s="132"/>
      <c r="D604" s="309"/>
      <c r="E604" s="255"/>
      <c r="F604" s="253"/>
      <c r="G604" s="253"/>
      <c r="H604" s="253"/>
      <c r="I604" s="253"/>
      <c r="J604" s="253"/>
      <c r="K604" s="253"/>
      <c r="L604" s="253"/>
      <c r="M604" s="253"/>
      <c r="N604" s="253"/>
      <c r="AA604" s="256">
        <v>589</v>
      </c>
      <c r="AB604" s="256" t="str">
        <f t="shared" si="29"/>
        <v/>
      </c>
      <c r="AC604" s="256" t="str">
        <f t="shared" si="30"/>
        <v/>
      </c>
      <c r="AK604" s="296" t="str">
        <f t="shared" si="31"/>
        <v/>
      </c>
    </row>
    <row r="605" spans="1:37" x14ac:dyDescent="0.2">
      <c r="A605" s="294">
        <v>594</v>
      </c>
      <c r="B605" s="132"/>
      <c r="C605" s="132"/>
      <c r="D605" s="309"/>
      <c r="E605" s="255"/>
      <c r="F605" s="253"/>
      <c r="G605" s="253"/>
      <c r="H605" s="253"/>
      <c r="I605" s="253"/>
      <c r="J605" s="253"/>
      <c r="K605" s="253"/>
      <c r="L605" s="253"/>
      <c r="M605" s="253"/>
      <c r="N605" s="253"/>
      <c r="AA605" s="256">
        <v>590</v>
      </c>
      <c r="AB605" s="256" t="str">
        <f t="shared" si="29"/>
        <v/>
      </c>
      <c r="AC605" s="256" t="str">
        <f t="shared" si="30"/>
        <v/>
      </c>
      <c r="AK605" s="296" t="str">
        <f t="shared" si="31"/>
        <v/>
      </c>
    </row>
    <row r="606" spans="1:37" x14ac:dyDescent="0.2">
      <c r="A606" s="294">
        <v>595</v>
      </c>
      <c r="B606" s="132"/>
      <c r="C606" s="132"/>
      <c r="D606" s="309"/>
      <c r="E606" s="255"/>
      <c r="F606" s="253"/>
      <c r="G606" s="253"/>
      <c r="H606" s="253"/>
      <c r="I606" s="253"/>
      <c r="J606" s="253"/>
      <c r="K606" s="253"/>
      <c r="L606" s="253"/>
      <c r="M606" s="253"/>
      <c r="N606" s="253"/>
      <c r="AA606" s="256">
        <v>591</v>
      </c>
      <c r="AB606" s="256" t="str">
        <f t="shared" si="29"/>
        <v/>
      </c>
      <c r="AC606" s="256" t="str">
        <f t="shared" si="30"/>
        <v/>
      </c>
      <c r="AK606" s="296" t="str">
        <f t="shared" si="31"/>
        <v/>
      </c>
    </row>
    <row r="607" spans="1:37" x14ac:dyDescent="0.2">
      <c r="A607" s="294">
        <v>596</v>
      </c>
      <c r="B607" s="132"/>
      <c r="C607" s="132"/>
      <c r="D607" s="309"/>
      <c r="E607" s="255"/>
      <c r="F607" s="253"/>
      <c r="G607" s="253"/>
      <c r="H607" s="253"/>
      <c r="I607" s="253"/>
      <c r="J607" s="253"/>
      <c r="K607" s="253"/>
      <c r="L607" s="253"/>
      <c r="M607" s="253"/>
      <c r="N607" s="253"/>
      <c r="AA607" s="256">
        <v>592</v>
      </c>
      <c r="AB607" s="256" t="str">
        <f t="shared" si="29"/>
        <v/>
      </c>
      <c r="AC607" s="256" t="str">
        <f t="shared" si="30"/>
        <v/>
      </c>
      <c r="AK607" s="296" t="str">
        <f t="shared" si="31"/>
        <v/>
      </c>
    </row>
    <row r="608" spans="1:37" x14ac:dyDescent="0.2">
      <c r="A608" s="294">
        <v>597</v>
      </c>
      <c r="B608" s="132"/>
      <c r="C608" s="132"/>
      <c r="D608" s="309"/>
      <c r="E608" s="255"/>
      <c r="F608" s="253"/>
      <c r="G608" s="253"/>
      <c r="H608" s="253"/>
      <c r="I608" s="253"/>
      <c r="J608" s="253"/>
      <c r="K608" s="253"/>
      <c r="L608" s="253"/>
      <c r="M608" s="253"/>
      <c r="N608" s="253"/>
      <c r="AA608" s="256">
        <v>593</v>
      </c>
      <c r="AB608" s="256" t="str">
        <f t="shared" si="29"/>
        <v/>
      </c>
      <c r="AC608" s="256" t="str">
        <f t="shared" si="30"/>
        <v/>
      </c>
      <c r="AK608" s="296" t="str">
        <f t="shared" si="31"/>
        <v/>
      </c>
    </row>
    <row r="609" spans="1:37" x14ac:dyDescent="0.2">
      <c r="A609" s="294">
        <v>598</v>
      </c>
      <c r="B609" s="132"/>
      <c r="C609" s="132"/>
      <c r="D609" s="309"/>
      <c r="E609" s="255"/>
      <c r="F609" s="253"/>
      <c r="G609" s="253"/>
      <c r="H609" s="253"/>
      <c r="I609" s="253"/>
      <c r="J609" s="253"/>
      <c r="K609" s="253"/>
      <c r="L609" s="253"/>
      <c r="M609" s="253"/>
      <c r="N609" s="253"/>
      <c r="AA609" s="256">
        <v>594</v>
      </c>
      <c r="AB609" s="256" t="str">
        <f t="shared" si="29"/>
        <v/>
      </c>
      <c r="AC609" s="256" t="str">
        <f t="shared" si="30"/>
        <v/>
      </c>
      <c r="AK609" s="296" t="str">
        <f t="shared" si="31"/>
        <v/>
      </c>
    </row>
    <row r="610" spans="1:37" x14ac:dyDescent="0.2">
      <c r="A610" s="294">
        <v>599</v>
      </c>
      <c r="B610" s="132"/>
      <c r="C610" s="132"/>
      <c r="D610" s="309"/>
      <c r="E610" s="255"/>
      <c r="F610" s="253"/>
      <c r="G610" s="253"/>
      <c r="H610" s="253"/>
      <c r="I610" s="253"/>
      <c r="J610" s="253"/>
      <c r="K610" s="253"/>
      <c r="L610" s="253"/>
      <c r="M610" s="253"/>
      <c r="N610" s="253"/>
      <c r="AA610" s="256">
        <v>595</v>
      </c>
      <c r="AB610" s="256" t="str">
        <f t="shared" si="29"/>
        <v/>
      </c>
      <c r="AC610" s="256" t="str">
        <f t="shared" si="30"/>
        <v/>
      </c>
      <c r="AK610" s="296" t="str">
        <f t="shared" si="31"/>
        <v/>
      </c>
    </row>
    <row r="611" spans="1:37" x14ac:dyDescent="0.2">
      <c r="A611" s="294">
        <v>600</v>
      </c>
      <c r="B611" s="132"/>
      <c r="C611" s="132"/>
      <c r="D611" s="309"/>
      <c r="E611" s="255"/>
      <c r="F611" s="253"/>
      <c r="G611" s="253"/>
      <c r="H611" s="253"/>
      <c r="I611" s="253"/>
      <c r="J611" s="253"/>
      <c r="K611" s="253"/>
      <c r="L611" s="253"/>
      <c r="M611" s="253"/>
      <c r="N611" s="253"/>
      <c r="AA611" s="256">
        <v>596</v>
      </c>
      <c r="AB611" s="256" t="str">
        <f t="shared" si="29"/>
        <v/>
      </c>
      <c r="AC611" s="256" t="str">
        <f t="shared" si="30"/>
        <v/>
      </c>
      <c r="AK611" s="296" t="str">
        <f t="shared" si="31"/>
        <v/>
      </c>
    </row>
    <row r="612" spans="1:37" x14ac:dyDescent="0.2">
      <c r="A612" s="294">
        <v>601</v>
      </c>
      <c r="B612" s="132"/>
      <c r="C612" s="132"/>
      <c r="D612" s="309"/>
      <c r="E612" s="255"/>
      <c r="F612" s="253"/>
      <c r="G612" s="253"/>
      <c r="H612" s="253"/>
      <c r="I612" s="253"/>
      <c r="J612" s="253"/>
      <c r="K612" s="253"/>
      <c r="L612" s="253"/>
      <c r="M612" s="253"/>
      <c r="N612" s="253"/>
      <c r="AA612" s="256">
        <v>597</v>
      </c>
      <c r="AB612" s="256" t="str">
        <f t="shared" si="29"/>
        <v/>
      </c>
      <c r="AC612" s="256" t="str">
        <f t="shared" si="30"/>
        <v/>
      </c>
      <c r="AK612" s="296" t="str">
        <f t="shared" si="31"/>
        <v/>
      </c>
    </row>
    <row r="613" spans="1:37" x14ac:dyDescent="0.2">
      <c r="A613" s="294">
        <v>602</v>
      </c>
      <c r="B613" s="132"/>
      <c r="C613" s="132"/>
      <c r="D613" s="309"/>
      <c r="E613" s="255"/>
      <c r="F613" s="253"/>
      <c r="G613" s="253"/>
      <c r="H613" s="253"/>
      <c r="I613" s="253"/>
      <c r="J613" s="253"/>
      <c r="K613" s="253"/>
      <c r="L613" s="253"/>
      <c r="M613" s="253"/>
      <c r="N613" s="253"/>
      <c r="AA613" s="256">
        <v>598</v>
      </c>
      <c r="AB613" s="256" t="str">
        <f t="shared" si="29"/>
        <v/>
      </c>
      <c r="AC613" s="256" t="str">
        <f t="shared" si="30"/>
        <v/>
      </c>
      <c r="AK613" s="296" t="str">
        <f t="shared" si="31"/>
        <v/>
      </c>
    </row>
    <row r="614" spans="1:37" x14ac:dyDescent="0.2">
      <c r="A614" s="294">
        <v>603</v>
      </c>
      <c r="B614" s="132"/>
      <c r="C614" s="132"/>
      <c r="D614" s="309"/>
      <c r="E614" s="255"/>
      <c r="F614" s="253"/>
      <c r="G614" s="253"/>
      <c r="H614" s="253"/>
      <c r="I614" s="253"/>
      <c r="J614" s="253"/>
      <c r="K614" s="253"/>
      <c r="L614" s="253"/>
      <c r="M614" s="253"/>
      <c r="N614" s="253"/>
      <c r="AA614" s="256">
        <v>599</v>
      </c>
      <c r="AB614" s="256" t="str">
        <f t="shared" si="29"/>
        <v/>
      </c>
      <c r="AC614" s="256" t="str">
        <f t="shared" si="30"/>
        <v/>
      </c>
      <c r="AK614" s="296" t="str">
        <f t="shared" si="31"/>
        <v/>
      </c>
    </row>
    <row r="615" spans="1:37" x14ac:dyDescent="0.2">
      <c r="A615" s="294">
        <v>604</v>
      </c>
      <c r="B615" s="132"/>
      <c r="C615" s="132"/>
      <c r="D615" s="309"/>
      <c r="E615" s="255"/>
      <c r="F615" s="253"/>
      <c r="G615" s="253"/>
      <c r="H615" s="253"/>
      <c r="I615" s="253"/>
      <c r="J615" s="253"/>
      <c r="K615" s="253"/>
      <c r="L615" s="253"/>
      <c r="M615" s="253"/>
      <c r="N615" s="253"/>
      <c r="AA615" s="256">
        <v>600</v>
      </c>
      <c r="AB615" s="256" t="str">
        <f t="shared" si="29"/>
        <v/>
      </c>
      <c r="AC615" s="256" t="str">
        <f t="shared" si="30"/>
        <v/>
      </c>
      <c r="AK615" s="296" t="str">
        <f t="shared" si="31"/>
        <v/>
      </c>
    </row>
    <row r="616" spans="1:37" x14ac:dyDescent="0.2">
      <c r="A616" s="294">
        <v>605</v>
      </c>
      <c r="B616" s="132"/>
      <c r="C616" s="132"/>
      <c r="D616" s="309"/>
      <c r="E616" s="255"/>
      <c r="F616" s="253"/>
      <c r="G616" s="253"/>
      <c r="H616" s="253"/>
      <c r="I616" s="253"/>
      <c r="J616" s="253"/>
      <c r="K616" s="253"/>
      <c r="L616" s="253"/>
      <c r="M616" s="253"/>
      <c r="N616" s="253"/>
      <c r="AA616" s="256">
        <v>601</v>
      </c>
      <c r="AB616" s="256" t="str">
        <f t="shared" si="29"/>
        <v/>
      </c>
      <c r="AC616" s="256" t="str">
        <f t="shared" si="30"/>
        <v/>
      </c>
      <c r="AK616" s="296" t="str">
        <f t="shared" si="31"/>
        <v/>
      </c>
    </row>
    <row r="617" spans="1:37" x14ac:dyDescent="0.2">
      <c r="A617" s="294">
        <v>606</v>
      </c>
      <c r="B617" s="132"/>
      <c r="C617" s="132"/>
      <c r="D617" s="309"/>
      <c r="E617" s="255"/>
      <c r="F617" s="253"/>
      <c r="G617" s="253"/>
      <c r="H617" s="253"/>
      <c r="I617" s="253"/>
      <c r="J617" s="253"/>
      <c r="K617" s="253"/>
      <c r="L617" s="253"/>
      <c r="M617" s="253"/>
      <c r="N617" s="253"/>
      <c r="AA617" s="256">
        <v>602</v>
      </c>
      <c r="AB617" s="256" t="str">
        <f t="shared" si="29"/>
        <v/>
      </c>
      <c r="AC617" s="256" t="str">
        <f t="shared" si="30"/>
        <v/>
      </c>
      <c r="AK617" s="296" t="str">
        <f t="shared" si="31"/>
        <v/>
      </c>
    </row>
    <row r="618" spans="1:37" x14ac:dyDescent="0.2">
      <c r="A618" s="294">
        <v>607</v>
      </c>
      <c r="B618" s="132"/>
      <c r="C618" s="132"/>
      <c r="D618" s="309"/>
      <c r="E618" s="255"/>
      <c r="F618" s="253"/>
      <c r="G618" s="253"/>
      <c r="H618" s="253"/>
      <c r="I618" s="253"/>
      <c r="J618" s="253"/>
      <c r="K618" s="253"/>
      <c r="L618" s="253"/>
      <c r="M618" s="253"/>
      <c r="N618" s="253"/>
      <c r="AA618" s="256">
        <v>603</v>
      </c>
      <c r="AB618" s="256" t="str">
        <f t="shared" si="29"/>
        <v/>
      </c>
      <c r="AC618" s="256" t="str">
        <f t="shared" si="30"/>
        <v/>
      </c>
      <c r="AK618" s="296" t="str">
        <f t="shared" si="31"/>
        <v/>
      </c>
    </row>
    <row r="619" spans="1:37" x14ac:dyDescent="0.2">
      <c r="A619" s="294">
        <v>608</v>
      </c>
      <c r="B619" s="132"/>
      <c r="C619" s="132"/>
      <c r="D619" s="309"/>
      <c r="E619" s="255"/>
      <c r="F619" s="253"/>
      <c r="G619" s="253"/>
      <c r="H619" s="253"/>
      <c r="I619" s="253"/>
      <c r="J619" s="253"/>
      <c r="K619" s="253"/>
      <c r="L619" s="253"/>
      <c r="M619" s="253"/>
      <c r="N619" s="253"/>
      <c r="AA619" s="256">
        <v>604</v>
      </c>
      <c r="AB619" s="256" t="str">
        <f t="shared" si="29"/>
        <v/>
      </c>
      <c r="AC619" s="256" t="str">
        <f t="shared" si="30"/>
        <v/>
      </c>
      <c r="AK619" s="296" t="str">
        <f t="shared" si="31"/>
        <v/>
      </c>
    </row>
    <row r="620" spans="1:37" x14ac:dyDescent="0.2">
      <c r="A620" s="294">
        <v>609</v>
      </c>
      <c r="B620" s="132"/>
      <c r="C620" s="132"/>
      <c r="D620" s="309"/>
      <c r="E620" s="255"/>
      <c r="F620" s="253"/>
      <c r="G620" s="253"/>
      <c r="H620" s="253"/>
      <c r="I620" s="253"/>
      <c r="J620" s="253"/>
      <c r="K620" s="253"/>
      <c r="L620" s="253"/>
      <c r="M620" s="253"/>
      <c r="N620" s="253"/>
      <c r="AA620" s="256">
        <v>605</v>
      </c>
      <c r="AB620" s="256" t="str">
        <f t="shared" si="29"/>
        <v/>
      </c>
      <c r="AC620" s="256" t="str">
        <f t="shared" si="30"/>
        <v/>
      </c>
      <c r="AK620" s="296" t="str">
        <f t="shared" si="31"/>
        <v/>
      </c>
    </row>
    <row r="621" spans="1:37" x14ac:dyDescent="0.2">
      <c r="A621" s="294">
        <v>610</v>
      </c>
      <c r="B621" s="132"/>
      <c r="C621" s="132"/>
      <c r="D621" s="309"/>
      <c r="E621" s="255"/>
      <c r="F621" s="253"/>
      <c r="G621" s="253"/>
      <c r="H621" s="253"/>
      <c r="I621" s="253"/>
      <c r="J621" s="253"/>
      <c r="K621" s="253"/>
      <c r="L621" s="253"/>
      <c r="M621" s="253"/>
      <c r="N621" s="253"/>
      <c r="AA621" s="256">
        <v>606</v>
      </c>
      <c r="AB621" s="256" t="str">
        <f t="shared" si="29"/>
        <v/>
      </c>
      <c r="AC621" s="256" t="str">
        <f t="shared" si="30"/>
        <v/>
      </c>
      <c r="AK621" s="296" t="str">
        <f t="shared" si="31"/>
        <v/>
      </c>
    </row>
    <row r="622" spans="1:37" x14ac:dyDescent="0.2">
      <c r="A622" s="294">
        <v>611</v>
      </c>
      <c r="B622" s="132"/>
      <c r="C622" s="132"/>
      <c r="D622" s="309"/>
      <c r="E622" s="255"/>
      <c r="F622" s="253"/>
      <c r="G622" s="253"/>
      <c r="H622" s="253"/>
      <c r="I622" s="253"/>
      <c r="J622" s="253"/>
      <c r="K622" s="253"/>
      <c r="L622" s="253"/>
      <c r="M622" s="253"/>
      <c r="N622" s="253"/>
      <c r="AA622" s="256">
        <v>607</v>
      </c>
      <c r="AB622" s="256" t="str">
        <f t="shared" si="29"/>
        <v/>
      </c>
      <c r="AC622" s="256" t="str">
        <f t="shared" si="30"/>
        <v/>
      </c>
      <c r="AK622" s="296" t="str">
        <f t="shared" si="31"/>
        <v/>
      </c>
    </row>
    <row r="623" spans="1:37" x14ac:dyDescent="0.2">
      <c r="A623" s="294">
        <v>612</v>
      </c>
      <c r="B623" s="132"/>
      <c r="C623" s="132"/>
      <c r="D623" s="309"/>
      <c r="E623" s="255"/>
      <c r="F623" s="253"/>
      <c r="G623" s="253"/>
      <c r="H623" s="253"/>
      <c r="I623" s="253"/>
      <c r="J623" s="253"/>
      <c r="K623" s="253"/>
      <c r="L623" s="253"/>
      <c r="M623" s="253"/>
      <c r="N623" s="253"/>
      <c r="AA623" s="256">
        <v>608</v>
      </c>
      <c r="AB623" s="256" t="str">
        <f t="shared" si="29"/>
        <v/>
      </c>
      <c r="AC623" s="256" t="str">
        <f t="shared" si="30"/>
        <v/>
      </c>
      <c r="AK623" s="296" t="str">
        <f t="shared" si="31"/>
        <v/>
      </c>
    </row>
    <row r="624" spans="1:37" x14ac:dyDescent="0.2">
      <c r="A624" s="294">
        <v>613</v>
      </c>
      <c r="B624" s="132"/>
      <c r="C624" s="132"/>
      <c r="D624" s="309"/>
      <c r="E624" s="255"/>
      <c r="F624" s="253"/>
      <c r="G624" s="253"/>
      <c r="H624" s="253"/>
      <c r="I624" s="253"/>
      <c r="J624" s="253"/>
      <c r="K624" s="253"/>
      <c r="L624" s="253"/>
      <c r="M624" s="253"/>
      <c r="N624" s="253"/>
      <c r="AA624" s="256">
        <v>609</v>
      </c>
      <c r="AB624" s="256" t="str">
        <f t="shared" si="29"/>
        <v/>
      </c>
      <c r="AC624" s="256" t="str">
        <f t="shared" si="30"/>
        <v/>
      </c>
      <c r="AK624" s="296" t="str">
        <f t="shared" si="31"/>
        <v/>
      </c>
    </row>
    <row r="625" spans="1:37" x14ac:dyDescent="0.2">
      <c r="A625" s="294">
        <v>614</v>
      </c>
      <c r="B625" s="132"/>
      <c r="C625" s="132"/>
      <c r="D625" s="309"/>
      <c r="E625" s="255"/>
      <c r="F625" s="253"/>
      <c r="G625" s="253"/>
      <c r="H625" s="253"/>
      <c r="I625" s="253"/>
      <c r="J625" s="253"/>
      <c r="K625" s="253"/>
      <c r="L625" s="253"/>
      <c r="M625" s="253"/>
      <c r="N625" s="253"/>
      <c r="AA625" s="256">
        <v>610</v>
      </c>
      <c r="AB625" s="256" t="str">
        <f t="shared" si="29"/>
        <v/>
      </c>
      <c r="AC625" s="256" t="str">
        <f t="shared" si="30"/>
        <v/>
      </c>
      <c r="AK625" s="296" t="str">
        <f t="shared" si="31"/>
        <v/>
      </c>
    </row>
    <row r="626" spans="1:37" x14ac:dyDescent="0.2">
      <c r="A626" s="294">
        <v>615</v>
      </c>
      <c r="B626" s="132"/>
      <c r="C626" s="132"/>
      <c r="D626" s="309"/>
      <c r="E626" s="255"/>
      <c r="F626" s="253"/>
      <c r="G626" s="253"/>
      <c r="H626" s="253"/>
      <c r="I626" s="253"/>
      <c r="J626" s="253"/>
      <c r="K626" s="253"/>
      <c r="L626" s="253"/>
      <c r="M626" s="253"/>
      <c r="N626" s="253"/>
      <c r="AA626" s="256">
        <v>611</v>
      </c>
      <c r="AB626" s="256" t="str">
        <f t="shared" si="29"/>
        <v/>
      </c>
      <c r="AC626" s="256" t="str">
        <f t="shared" si="30"/>
        <v/>
      </c>
      <c r="AK626" s="296" t="str">
        <f t="shared" si="31"/>
        <v/>
      </c>
    </row>
    <row r="627" spans="1:37" x14ac:dyDescent="0.2">
      <c r="A627" s="294">
        <v>616</v>
      </c>
      <c r="B627" s="132"/>
      <c r="C627" s="132"/>
      <c r="D627" s="309"/>
      <c r="E627" s="255"/>
      <c r="F627" s="253"/>
      <c r="G627" s="253"/>
      <c r="H627" s="253"/>
      <c r="I627" s="253"/>
      <c r="J627" s="253"/>
      <c r="K627" s="253"/>
      <c r="L627" s="253"/>
      <c r="M627" s="253"/>
      <c r="N627" s="253"/>
      <c r="AA627" s="256">
        <v>612</v>
      </c>
      <c r="AB627" s="256" t="str">
        <f t="shared" si="29"/>
        <v/>
      </c>
      <c r="AC627" s="256" t="str">
        <f t="shared" si="30"/>
        <v/>
      </c>
      <c r="AK627" s="296" t="str">
        <f t="shared" si="31"/>
        <v/>
      </c>
    </row>
    <row r="628" spans="1:37" x14ac:dyDescent="0.2">
      <c r="A628" s="294">
        <v>617</v>
      </c>
      <c r="B628" s="132"/>
      <c r="C628" s="132"/>
      <c r="D628" s="309"/>
      <c r="E628" s="255"/>
      <c r="F628" s="253"/>
      <c r="G628" s="253"/>
      <c r="H628" s="253"/>
      <c r="I628" s="253"/>
      <c r="J628" s="253"/>
      <c r="K628" s="253"/>
      <c r="L628" s="253"/>
      <c r="M628" s="253"/>
      <c r="N628" s="253"/>
      <c r="AA628" s="256">
        <v>613</v>
      </c>
      <c r="AB628" s="256" t="str">
        <f t="shared" si="29"/>
        <v/>
      </c>
      <c r="AC628" s="256" t="str">
        <f t="shared" si="30"/>
        <v/>
      </c>
      <c r="AK628" s="296" t="str">
        <f t="shared" si="31"/>
        <v/>
      </c>
    </row>
    <row r="629" spans="1:37" x14ac:dyDescent="0.2">
      <c r="A629" s="294">
        <v>618</v>
      </c>
      <c r="B629" s="132"/>
      <c r="C629" s="132"/>
      <c r="D629" s="309"/>
      <c r="E629" s="255"/>
      <c r="F629" s="253"/>
      <c r="G629" s="253"/>
      <c r="H629" s="253"/>
      <c r="I629" s="253"/>
      <c r="J629" s="253"/>
      <c r="K629" s="253"/>
      <c r="L629" s="253"/>
      <c r="M629" s="253"/>
      <c r="N629" s="253"/>
      <c r="AA629" s="256">
        <v>614</v>
      </c>
      <c r="AB629" s="256" t="str">
        <f t="shared" si="29"/>
        <v/>
      </c>
      <c r="AC629" s="256" t="str">
        <f t="shared" si="30"/>
        <v/>
      </c>
      <c r="AK629" s="296" t="str">
        <f t="shared" si="31"/>
        <v/>
      </c>
    </row>
    <row r="630" spans="1:37" x14ac:dyDescent="0.2">
      <c r="A630" s="294">
        <v>619</v>
      </c>
      <c r="B630" s="132"/>
      <c r="C630" s="132"/>
      <c r="D630" s="309"/>
      <c r="E630" s="255"/>
      <c r="F630" s="253"/>
      <c r="G630" s="253"/>
      <c r="H630" s="253"/>
      <c r="I630" s="253"/>
      <c r="J630" s="253"/>
      <c r="K630" s="253"/>
      <c r="L630" s="253"/>
      <c r="M630" s="253"/>
      <c r="N630" s="253"/>
      <c r="AA630" s="256">
        <v>615</v>
      </c>
      <c r="AB630" s="256" t="str">
        <f t="shared" si="29"/>
        <v/>
      </c>
      <c r="AC630" s="256" t="str">
        <f t="shared" si="30"/>
        <v/>
      </c>
      <c r="AK630" s="296" t="str">
        <f t="shared" si="31"/>
        <v/>
      </c>
    </row>
    <row r="631" spans="1:37" x14ac:dyDescent="0.2">
      <c r="A631" s="294">
        <v>620</v>
      </c>
      <c r="B631" s="132"/>
      <c r="C631" s="132"/>
      <c r="D631" s="309"/>
      <c r="E631" s="255"/>
      <c r="F631" s="253"/>
      <c r="G631" s="253"/>
      <c r="H631" s="253"/>
      <c r="I631" s="253"/>
      <c r="J631" s="253"/>
      <c r="K631" s="253"/>
      <c r="L631" s="253"/>
      <c r="M631" s="253"/>
      <c r="N631" s="253"/>
      <c r="AA631" s="256">
        <v>616</v>
      </c>
      <c r="AB631" s="256" t="str">
        <f t="shared" si="29"/>
        <v/>
      </c>
      <c r="AC631" s="256" t="str">
        <f t="shared" si="30"/>
        <v/>
      </c>
      <c r="AK631" s="296" t="str">
        <f t="shared" si="31"/>
        <v/>
      </c>
    </row>
    <row r="632" spans="1:37" x14ac:dyDescent="0.2">
      <c r="A632" s="294">
        <v>621</v>
      </c>
      <c r="B632" s="132"/>
      <c r="C632" s="132"/>
      <c r="D632" s="309"/>
      <c r="E632" s="255"/>
      <c r="F632" s="253"/>
      <c r="G632" s="253"/>
      <c r="H632" s="253"/>
      <c r="I632" s="253"/>
      <c r="J632" s="253"/>
      <c r="K632" s="253"/>
      <c r="L632" s="253"/>
      <c r="M632" s="253"/>
      <c r="N632" s="253"/>
      <c r="AA632" s="256">
        <v>617</v>
      </c>
      <c r="AB632" s="256" t="str">
        <f t="shared" si="29"/>
        <v/>
      </c>
      <c r="AC632" s="256" t="str">
        <f t="shared" si="30"/>
        <v/>
      </c>
      <c r="AK632" s="296" t="str">
        <f t="shared" si="31"/>
        <v/>
      </c>
    </row>
    <row r="633" spans="1:37" x14ac:dyDescent="0.2">
      <c r="A633" s="294">
        <v>622</v>
      </c>
      <c r="B633" s="132"/>
      <c r="C633" s="132"/>
      <c r="D633" s="309"/>
      <c r="E633" s="255"/>
      <c r="F633" s="253"/>
      <c r="G633" s="253"/>
      <c r="H633" s="253"/>
      <c r="I633" s="253"/>
      <c r="J633" s="253"/>
      <c r="K633" s="253"/>
      <c r="L633" s="253"/>
      <c r="M633" s="253"/>
      <c r="N633" s="253"/>
      <c r="AA633" s="256">
        <v>618</v>
      </c>
      <c r="AB633" s="256" t="str">
        <f t="shared" si="29"/>
        <v/>
      </c>
      <c r="AC633" s="256" t="str">
        <f t="shared" si="30"/>
        <v/>
      </c>
      <c r="AK633" s="296" t="str">
        <f t="shared" si="31"/>
        <v/>
      </c>
    </row>
    <row r="634" spans="1:37" x14ac:dyDescent="0.2">
      <c r="A634" s="294">
        <v>623</v>
      </c>
      <c r="B634" s="132"/>
      <c r="C634" s="132"/>
      <c r="D634" s="309"/>
      <c r="E634" s="255"/>
      <c r="F634" s="253"/>
      <c r="G634" s="253"/>
      <c r="H634" s="253"/>
      <c r="I634" s="253"/>
      <c r="J634" s="253"/>
      <c r="K634" s="253"/>
      <c r="L634" s="253"/>
      <c r="M634" s="253"/>
      <c r="N634" s="253"/>
      <c r="AA634" s="256">
        <v>619</v>
      </c>
      <c r="AB634" s="256" t="str">
        <f t="shared" si="29"/>
        <v/>
      </c>
      <c r="AC634" s="256" t="str">
        <f t="shared" si="30"/>
        <v/>
      </c>
      <c r="AK634" s="296" t="str">
        <f t="shared" si="31"/>
        <v/>
      </c>
    </row>
    <row r="635" spans="1:37" x14ac:dyDescent="0.2">
      <c r="A635" s="294">
        <v>624</v>
      </c>
      <c r="B635" s="132"/>
      <c r="C635" s="132"/>
      <c r="D635" s="309"/>
      <c r="E635" s="255"/>
      <c r="F635" s="253"/>
      <c r="G635" s="253"/>
      <c r="H635" s="253"/>
      <c r="I635" s="253"/>
      <c r="J635" s="253"/>
      <c r="K635" s="253"/>
      <c r="L635" s="253"/>
      <c r="M635" s="253"/>
      <c r="N635" s="253"/>
      <c r="AA635" s="256">
        <v>620</v>
      </c>
      <c r="AB635" s="256" t="str">
        <f t="shared" si="29"/>
        <v/>
      </c>
      <c r="AC635" s="256" t="str">
        <f t="shared" si="30"/>
        <v/>
      </c>
      <c r="AK635" s="296" t="str">
        <f t="shared" si="31"/>
        <v/>
      </c>
    </row>
    <row r="636" spans="1:37" x14ac:dyDescent="0.2">
      <c r="A636" s="294">
        <v>625</v>
      </c>
      <c r="B636" s="132"/>
      <c r="C636" s="132"/>
      <c r="D636" s="309"/>
      <c r="E636" s="255"/>
      <c r="F636" s="253"/>
      <c r="G636" s="253"/>
      <c r="H636" s="253"/>
      <c r="I636" s="253"/>
      <c r="J636" s="253"/>
      <c r="K636" s="253"/>
      <c r="L636" s="253"/>
      <c r="M636" s="253"/>
      <c r="N636" s="253"/>
      <c r="AA636" s="256">
        <v>621</v>
      </c>
      <c r="AB636" s="256" t="str">
        <f t="shared" si="29"/>
        <v/>
      </c>
      <c r="AC636" s="256" t="str">
        <f t="shared" si="30"/>
        <v/>
      </c>
      <c r="AK636" s="296" t="str">
        <f t="shared" si="31"/>
        <v/>
      </c>
    </row>
    <row r="637" spans="1:37" x14ac:dyDescent="0.2">
      <c r="A637" s="294">
        <v>626</v>
      </c>
      <c r="B637" s="132"/>
      <c r="C637" s="132"/>
      <c r="D637" s="309"/>
      <c r="E637" s="255"/>
      <c r="F637" s="253"/>
      <c r="G637" s="253"/>
      <c r="H637" s="253"/>
      <c r="I637" s="253"/>
      <c r="J637" s="253"/>
      <c r="K637" s="253"/>
      <c r="L637" s="253"/>
      <c r="M637" s="253"/>
      <c r="N637" s="253"/>
      <c r="AA637" s="256">
        <v>622</v>
      </c>
      <c r="AB637" s="256" t="str">
        <f t="shared" si="29"/>
        <v/>
      </c>
      <c r="AC637" s="256" t="str">
        <f t="shared" si="30"/>
        <v/>
      </c>
      <c r="AK637" s="296" t="str">
        <f t="shared" si="31"/>
        <v/>
      </c>
    </row>
    <row r="638" spans="1:37" x14ac:dyDescent="0.2">
      <c r="A638" s="294">
        <v>627</v>
      </c>
      <c r="B638" s="132"/>
      <c r="C638" s="132"/>
      <c r="D638" s="309"/>
      <c r="E638" s="255"/>
      <c r="F638" s="253"/>
      <c r="G638" s="253"/>
      <c r="H638" s="253"/>
      <c r="I638" s="253"/>
      <c r="J638" s="253"/>
      <c r="K638" s="253"/>
      <c r="L638" s="253"/>
      <c r="M638" s="253"/>
      <c r="N638" s="253"/>
      <c r="AA638" s="256">
        <v>623</v>
      </c>
      <c r="AB638" s="256" t="str">
        <f t="shared" si="29"/>
        <v/>
      </c>
      <c r="AC638" s="256" t="str">
        <f t="shared" si="30"/>
        <v/>
      </c>
      <c r="AK638" s="296" t="str">
        <f t="shared" si="31"/>
        <v/>
      </c>
    </row>
    <row r="639" spans="1:37" x14ac:dyDescent="0.2">
      <c r="A639" s="294">
        <v>628</v>
      </c>
      <c r="B639" s="132"/>
      <c r="C639" s="132"/>
      <c r="D639" s="309"/>
      <c r="E639" s="255"/>
      <c r="F639" s="253"/>
      <c r="G639" s="253"/>
      <c r="H639" s="253"/>
      <c r="I639" s="253"/>
      <c r="J639" s="253"/>
      <c r="K639" s="253"/>
      <c r="L639" s="253"/>
      <c r="M639" s="253"/>
      <c r="N639" s="253"/>
      <c r="AA639" s="256">
        <v>624</v>
      </c>
      <c r="AB639" s="256" t="str">
        <f t="shared" si="29"/>
        <v/>
      </c>
      <c r="AC639" s="256" t="str">
        <f t="shared" si="30"/>
        <v/>
      </c>
      <c r="AK639" s="296" t="str">
        <f t="shared" si="31"/>
        <v/>
      </c>
    </row>
    <row r="640" spans="1:37" x14ac:dyDescent="0.2">
      <c r="A640" s="294">
        <v>629</v>
      </c>
      <c r="B640" s="132"/>
      <c r="C640" s="132"/>
      <c r="D640" s="309"/>
      <c r="E640" s="255"/>
      <c r="F640" s="253"/>
      <c r="G640" s="253"/>
      <c r="H640" s="253"/>
      <c r="I640" s="253"/>
      <c r="J640" s="253"/>
      <c r="K640" s="253"/>
      <c r="L640" s="253"/>
      <c r="M640" s="253"/>
      <c r="N640" s="253"/>
      <c r="AA640" s="256">
        <v>625</v>
      </c>
      <c r="AB640" s="256" t="str">
        <f t="shared" si="29"/>
        <v/>
      </c>
      <c r="AC640" s="256" t="str">
        <f t="shared" si="30"/>
        <v/>
      </c>
      <c r="AK640" s="296" t="str">
        <f t="shared" si="31"/>
        <v/>
      </c>
    </row>
    <row r="641" spans="1:37" x14ac:dyDescent="0.2">
      <c r="A641" s="294">
        <v>630</v>
      </c>
      <c r="B641" s="132"/>
      <c r="C641" s="132"/>
      <c r="D641" s="309"/>
      <c r="E641" s="255"/>
      <c r="F641" s="253"/>
      <c r="G641" s="253"/>
      <c r="H641" s="253"/>
      <c r="I641" s="253"/>
      <c r="J641" s="253"/>
      <c r="K641" s="253"/>
      <c r="L641" s="253"/>
      <c r="M641" s="253"/>
      <c r="N641" s="253"/>
      <c r="AA641" s="256">
        <v>626</v>
      </c>
      <c r="AB641" s="256" t="str">
        <f t="shared" si="29"/>
        <v/>
      </c>
      <c r="AC641" s="256" t="str">
        <f t="shared" si="30"/>
        <v/>
      </c>
      <c r="AK641" s="296" t="str">
        <f t="shared" si="31"/>
        <v/>
      </c>
    </row>
    <row r="642" spans="1:37" x14ac:dyDescent="0.2">
      <c r="A642" s="294">
        <v>631</v>
      </c>
      <c r="B642" s="132"/>
      <c r="C642" s="132"/>
      <c r="D642" s="309"/>
      <c r="E642" s="255"/>
      <c r="F642" s="253"/>
      <c r="G642" s="253"/>
      <c r="H642" s="253"/>
      <c r="I642" s="253"/>
      <c r="J642" s="253"/>
      <c r="K642" s="253"/>
      <c r="L642" s="253"/>
      <c r="M642" s="253"/>
      <c r="N642" s="253"/>
      <c r="AA642" s="256">
        <v>627</v>
      </c>
      <c r="AB642" s="256" t="str">
        <f t="shared" si="29"/>
        <v/>
      </c>
      <c r="AC642" s="256" t="str">
        <f t="shared" si="30"/>
        <v/>
      </c>
      <c r="AK642" s="296" t="str">
        <f t="shared" si="31"/>
        <v/>
      </c>
    </row>
    <row r="643" spans="1:37" x14ac:dyDescent="0.2">
      <c r="A643" s="294">
        <v>632</v>
      </c>
      <c r="B643" s="132"/>
      <c r="C643" s="132"/>
      <c r="D643" s="309"/>
      <c r="E643" s="255"/>
      <c r="F643" s="253"/>
      <c r="G643" s="253"/>
      <c r="H643" s="253"/>
      <c r="I643" s="253"/>
      <c r="J643" s="253"/>
      <c r="K643" s="253"/>
      <c r="L643" s="253"/>
      <c r="M643" s="253"/>
      <c r="N643" s="253"/>
      <c r="AA643" s="256">
        <v>628</v>
      </c>
      <c r="AB643" s="256" t="str">
        <f t="shared" si="29"/>
        <v/>
      </c>
      <c r="AC643" s="256" t="str">
        <f t="shared" si="30"/>
        <v/>
      </c>
      <c r="AK643" s="296" t="str">
        <f t="shared" si="31"/>
        <v/>
      </c>
    </row>
    <row r="644" spans="1:37" x14ac:dyDescent="0.2">
      <c r="A644" s="294">
        <v>633</v>
      </c>
      <c r="B644" s="132"/>
      <c r="C644" s="132"/>
      <c r="D644" s="309"/>
      <c r="E644" s="255"/>
      <c r="F644" s="253"/>
      <c r="G644" s="253"/>
      <c r="H644" s="253"/>
      <c r="I644" s="253"/>
      <c r="J644" s="253"/>
      <c r="K644" s="253"/>
      <c r="L644" s="253"/>
      <c r="M644" s="253"/>
      <c r="N644" s="253"/>
      <c r="AA644" s="256">
        <v>629</v>
      </c>
      <c r="AB644" s="256" t="str">
        <f t="shared" si="29"/>
        <v/>
      </c>
      <c r="AC644" s="256" t="str">
        <f t="shared" si="30"/>
        <v/>
      </c>
      <c r="AK644" s="296" t="str">
        <f t="shared" si="31"/>
        <v/>
      </c>
    </row>
    <row r="645" spans="1:37" x14ac:dyDescent="0.2">
      <c r="A645" s="294">
        <v>634</v>
      </c>
      <c r="B645" s="132"/>
      <c r="C645" s="132"/>
      <c r="D645" s="309"/>
      <c r="E645" s="255"/>
      <c r="F645" s="253"/>
      <c r="G645" s="253"/>
      <c r="H645" s="253"/>
      <c r="I645" s="253"/>
      <c r="J645" s="253"/>
      <c r="K645" s="253"/>
      <c r="L645" s="253"/>
      <c r="M645" s="253"/>
      <c r="N645" s="253"/>
      <c r="AA645" s="256">
        <v>630</v>
      </c>
      <c r="AB645" s="256" t="str">
        <f t="shared" si="29"/>
        <v/>
      </c>
      <c r="AC645" s="256" t="str">
        <f t="shared" si="30"/>
        <v/>
      </c>
      <c r="AK645" s="296" t="str">
        <f t="shared" si="31"/>
        <v/>
      </c>
    </row>
    <row r="646" spans="1:37" x14ac:dyDescent="0.2">
      <c r="A646" s="294">
        <v>635</v>
      </c>
      <c r="B646" s="132"/>
      <c r="C646" s="132"/>
      <c r="D646" s="309"/>
      <c r="E646" s="255"/>
      <c r="F646" s="253"/>
      <c r="G646" s="253"/>
      <c r="H646" s="253"/>
      <c r="I646" s="253"/>
      <c r="J646" s="253"/>
      <c r="K646" s="253"/>
      <c r="L646" s="253"/>
      <c r="M646" s="253"/>
      <c r="N646" s="253"/>
      <c r="AA646" s="256">
        <v>631</v>
      </c>
      <c r="AB646" s="256" t="str">
        <f t="shared" si="29"/>
        <v/>
      </c>
      <c r="AC646" s="256" t="str">
        <f t="shared" si="30"/>
        <v/>
      </c>
      <c r="AK646" s="296" t="str">
        <f t="shared" si="31"/>
        <v/>
      </c>
    </row>
    <row r="647" spans="1:37" x14ac:dyDescent="0.2">
      <c r="A647" s="294">
        <v>636</v>
      </c>
      <c r="B647" s="132"/>
      <c r="C647" s="132"/>
      <c r="D647" s="309"/>
      <c r="E647" s="255"/>
      <c r="F647" s="253"/>
      <c r="G647" s="253"/>
      <c r="H647" s="253"/>
      <c r="I647" s="253"/>
      <c r="J647" s="253"/>
      <c r="K647" s="253"/>
      <c r="L647" s="253"/>
      <c r="M647" s="253"/>
      <c r="N647" s="253"/>
      <c r="AA647" s="256">
        <v>632</v>
      </c>
      <c r="AB647" s="256" t="str">
        <f t="shared" si="29"/>
        <v/>
      </c>
      <c r="AC647" s="256" t="str">
        <f t="shared" si="30"/>
        <v/>
      </c>
      <c r="AK647" s="296" t="str">
        <f t="shared" si="31"/>
        <v/>
      </c>
    </row>
    <row r="648" spans="1:37" x14ac:dyDescent="0.2">
      <c r="A648" s="294">
        <v>637</v>
      </c>
      <c r="B648" s="132"/>
      <c r="C648" s="132"/>
      <c r="D648" s="309"/>
      <c r="E648" s="255"/>
      <c r="F648" s="253"/>
      <c r="G648" s="253"/>
      <c r="H648" s="253"/>
      <c r="I648" s="253"/>
      <c r="J648" s="253"/>
      <c r="K648" s="253"/>
      <c r="L648" s="253"/>
      <c r="M648" s="253"/>
      <c r="N648" s="253"/>
      <c r="AA648" s="256">
        <v>633</v>
      </c>
      <c r="AB648" s="256" t="str">
        <f t="shared" si="29"/>
        <v/>
      </c>
      <c r="AC648" s="256" t="str">
        <f t="shared" si="30"/>
        <v/>
      </c>
      <c r="AK648" s="296" t="str">
        <f t="shared" si="31"/>
        <v/>
      </c>
    </row>
    <row r="649" spans="1:37" x14ac:dyDescent="0.2">
      <c r="A649" s="294">
        <v>638</v>
      </c>
      <c r="B649" s="132"/>
      <c r="C649" s="132"/>
      <c r="D649" s="309"/>
      <c r="E649" s="255"/>
      <c r="F649" s="253"/>
      <c r="G649" s="253"/>
      <c r="H649" s="253"/>
      <c r="I649" s="253"/>
      <c r="J649" s="253"/>
      <c r="K649" s="253"/>
      <c r="L649" s="253"/>
      <c r="M649" s="253"/>
      <c r="N649" s="253"/>
      <c r="AA649" s="256">
        <v>634</v>
      </c>
      <c r="AB649" s="256" t="str">
        <f t="shared" si="29"/>
        <v/>
      </c>
      <c r="AC649" s="256" t="str">
        <f t="shared" si="30"/>
        <v/>
      </c>
      <c r="AK649" s="296" t="str">
        <f t="shared" si="31"/>
        <v/>
      </c>
    </row>
    <row r="650" spans="1:37" x14ac:dyDescent="0.2">
      <c r="A650" s="294">
        <v>639</v>
      </c>
      <c r="B650" s="132"/>
      <c r="C650" s="132"/>
      <c r="D650" s="309"/>
      <c r="E650" s="255"/>
      <c r="F650" s="253"/>
      <c r="G650" s="253"/>
      <c r="H650" s="253"/>
      <c r="I650" s="253"/>
      <c r="J650" s="253"/>
      <c r="K650" s="253"/>
      <c r="L650" s="253"/>
      <c r="M650" s="253"/>
      <c r="N650" s="253"/>
      <c r="AA650" s="256">
        <v>635</v>
      </c>
      <c r="AB650" s="256" t="str">
        <f t="shared" si="29"/>
        <v/>
      </c>
      <c r="AC650" s="256" t="str">
        <f t="shared" si="30"/>
        <v/>
      </c>
      <c r="AK650" s="296" t="str">
        <f t="shared" si="31"/>
        <v/>
      </c>
    </row>
    <row r="651" spans="1:37" x14ac:dyDescent="0.2">
      <c r="A651" s="294">
        <v>640</v>
      </c>
      <c r="B651" s="132"/>
      <c r="C651" s="132"/>
      <c r="D651" s="309"/>
      <c r="E651" s="255"/>
      <c r="F651" s="253"/>
      <c r="G651" s="253"/>
      <c r="H651" s="253"/>
      <c r="I651" s="253"/>
      <c r="J651" s="253"/>
      <c r="K651" s="253"/>
      <c r="L651" s="253"/>
      <c r="M651" s="253"/>
      <c r="N651" s="253"/>
      <c r="AA651" s="256">
        <v>636</v>
      </c>
      <c r="AB651" s="256" t="str">
        <f t="shared" si="29"/>
        <v/>
      </c>
      <c r="AC651" s="256" t="str">
        <f t="shared" si="30"/>
        <v/>
      </c>
      <c r="AK651" s="296" t="str">
        <f t="shared" si="31"/>
        <v/>
      </c>
    </row>
    <row r="652" spans="1:37" x14ac:dyDescent="0.2">
      <c r="A652" s="294">
        <v>641</v>
      </c>
      <c r="B652" s="132"/>
      <c r="C652" s="132"/>
      <c r="D652" s="309"/>
      <c r="E652" s="255"/>
      <c r="F652" s="253"/>
      <c r="G652" s="253"/>
      <c r="H652" s="253"/>
      <c r="I652" s="253"/>
      <c r="J652" s="253"/>
      <c r="K652" s="253"/>
      <c r="L652" s="253"/>
      <c r="M652" s="253"/>
      <c r="N652" s="253"/>
      <c r="AA652" s="256">
        <v>637</v>
      </c>
      <c r="AB652" s="256" t="str">
        <f t="shared" si="29"/>
        <v/>
      </c>
      <c r="AC652" s="256" t="str">
        <f t="shared" si="30"/>
        <v/>
      </c>
      <c r="AK652" s="296" t="str">
        <f t="shared" si="31"/>
        <v/>
      </c>
    </row>
    <row r="653" spans="1:37" x14ac:dyDescent="0.2">
      <c r="A653" s="294">
        <v>642</v>
      </c>
      <c r="B653" s="132"/>
      <c r="C653" s="132"/>
      <c r="D653" s="309"/>
      <c r="E653" s="255"/>
      <c r="F653" s="253"/>
      <c r="G653" s="253"/>
      <c r="H653" s="253"/>
      <c r="I653" s="253"/>
      <c r="J653" s="253"/>
      <c r="K653" s="253"/>
      <c r="L653" s="253"/>
      <c r="M653" s="253"/>
      <c r="N653" s="253"/>
      <c r="AA653" s="256">
        <v>638</v>
      </c>
      <c r="AB653" s="256" t="str">
        <f t="shared" si="29"/>
        <v/>
      </c>
      <c r="AC653" s="256" t="str">
        <f t="shared" si="30"/>
        <v/>
      </c>
      <c r="AK653" s="296" t="str">
        <f t="shared" si="31"/>
        <v/>
      </c>
    </row>
    <row r="654" spans="1:37" x14ac:dyDescent="0.2">
      <c r="A654" s="294">
        <v>643</v>
      </c>
      <c r="B654" s="132"/>
      <c r="C654" s="132"/>
      <c r="D654" s="309"/>
      <c r="E654" s="255"/>
      <c r="F654" s="253"/>
      <c r="G654" s="253"/>
      <c r="H654" s="253"/>
      <c r="I654" s="253"/>
      <c r="J654" s="253"/>
      <c r="K654" s="253"/>
      <c r="L654" s="253"/>
      <c r="M654" s="253"/>
      <c r="N654" s="253"/>
      <c r="AA654" s="256">
        <v>639</v>
      </c>
      <c r="AB654" s="256" t="str">
        <f t="shared" si="29"/>
        <v/>
      </c>
      <c r="AC654" s="256" t="str">
        <f t="shared" si="30"/>
        <v/>
      </c>
      <c r="AK654" s="296" t="str">
        <f t="shared" si="31"/>
        <v/>
      </c>
    </row>
    <row r="655" spans="1:37" x14ac:dyDescent="0.2">
      <c r="A655" s="294">
        <v>644</v>
      </c>
      <c r="B655" s="132"/>
      <c r="C655" s="132"/>
      <c r="D655" s="309"/>
      <c r="E655" s="255"/>
      <c r="F655" s="253"/>
      <c r="G655" s="253"/>
      <c r="H655" s="253"/>
      <c r="I655" s="253"/>
      <c r="J655" s="253"/>
      <c r="K655" s="253"/>
      <c r="L655" s="253"/>
      <c r="M655" s="253"/>
      <c r="N655" s="253"/>
      <c r="AA655" s="256">
        <v>640</v>
      </c>
      <c r="AB655" s="256" t="str">
        <f t="shared" si="29"/>
        <v/>
      </c>
      <c r="AC655" s="256" t="str">
        <f t="shared" si="30"/>
        <v/>
      </c>
      <c r="AK655" s="296" t="str">
        <f t="shared" si="31"/>
        <v/>
      </c>
    </row>
    <row r="656" spans="1:37" x14ac:dyDescent="0.2">
      <c r="A656" s="294">
        <v>645</v>
      </c>
      <c r="B656" s="132"/>
      <c r="C656" s="132"/>
      <c r="D656" s="309"/>
      <c r="E656" s="255"/>
      <c r="F656" s="253"/>
      <c r="G656" s="253"/>
      <c r="H656" s="253"/>
      <c r="I656" s="253"/>
      <c r="J656" s="253"/>
      <c r="K656" s="253"/>
      <c r="L656" s="253"/>
      <c r="M656" s="253"/>
      <c r="N656" s="253"/>
      <c r="AA656" s="256">
        <v>641</v>
      </c>
      <c r="AB656" s="256" t="str">
        <f t="shared" ref="AB656:AB719" si="32">IF(AK657="","",B652)</f>
        <v/>
      </c>
      <c r="AC656" s="256" t="str">
        <f t="shared" ref="AC656:AC719" si="33">IF(AK657="","",C652)</f>
        <v/>
      </c>
      <c r="AK656" s="296" t="str">
        <f t="shared" si="31"/>
        <v/>
      </c>
    </row>
    <row r="657" spans="1:37" x14ac:dyDescent="0.2">
      <c r="A657" s="294">
        <v>646</v>
      </c>
      <c r="B657" s="132"/>
      <c r="C657" s="132"/>
      <c r="D657" s="309"/>
      <c r="E657" s="255"/>
      <c r="F657" s="253"/>
      <c r="G657" s="253"/>
      <c r="H657" s="253"/>
      <c r="I657" s="253"/>
      <c r="J657" s="253"/>
      <c r="K657" s="253"/>
      <c r="L657" s="253"/>
      <c r="M657" s="253"/>
      <c r="N657" s="253"/>
      <c r="AA657" s="256">
        <v>642</v>
      </c>
      <c r="AB657" s="256" t="str">
        <f t="shared" si="32"/>
        <v/>
      </c>
      <c r="AC657" s="256" t="str">
        <f t="shared" si="33"/>
        <v/>
      </c>
      <c r="AK657" s="296" t="str">
        <f t="shared" ref="AK657:AK720" si="34">IF(OR(B652=0,C652=0),"",C652-B652)</f>
        <v/>
      </c>
    </row>
    <row r="658" spans="1:37" x14ac:dyDescent="0.2">
      <c r="A658" s="294">
        <v>647</v>
      </c>
      <c r="B658" s="132"/>
      <c r="C658" s="132"/>
      <c r="D658" s="309"/>
      <c r="E658" s="255"/>
      <c r="F658" s="253"/>
      <c r="G658" s="253"/>
      <c r="H658" s="253"/>
      <c r="I658" s="253"/>
      <c r="J658" s="253"/>
      <c r="K658" s="253"/>
      <c r="L658" s="253"/>
      <c r="M658" s="253"/>
      <c r="N658" s="253"/>
      <c r="AA658" s="256">
        <v>643</v>
      </c>
      <c r="AB658" s="256" t="str">
        <f t="shared" si="32"/>
        <v/>
      </c>
      <c r="AC658" s="256" t="str">
        <f t="shared" si="33"/>
        <v/>
      </c>
      <c r="AK658" s="296" t="str">
        <f t="shared" si="34"/>
        <v/>
      </c>
    </row>
    <row r="659" spans="1:37" x14ac:dyDescent="0.2">
      <c r="A659" s="294">
        <v>648</v>
      </c>
      <c r="B659" s="132"/>
      <c r="C659" s="132"/>
      <c r="D659" s="309"/>
      <c r="E659" s="255"/>
      <c r="F659" s="253"/>
      <c r="G659" s="253"/>
      <c r="H659" s="253"/>
      <c r="I659" s="253"/>
      <c r="J659" s="253"/>
      <c r="K659" s="253"/>
      <c r="L659" s="253"/>
      <c r="M659" s="253"/>
      <c r="N659" s="253"/>
      <c r="AA659" s="256">
        <v>644</v>
      </c>
      <c r="AB659" s="256" t="str">
        <f t="shared" si="32"/>
        <v/>
      </c>
      <c r="AC659" s="256" t="str">
        <f t="shared" si="33"/>
        <v/>
      </c>
      <c r="AK659" s="296" t="str">
        <f t="shared" si="34"/>
        <v/>
      </c>
    </row>
    <row r="660" spans="1:37" x14ac:dyDescent="0.2">
      <c r="A660" s="294">
        <v>649</v>
      </c>
      <c r="B660" s="132"/>
      <c r="C660" s="132"/>
      <c r="D660" s="309"/>
      <c r="E660" s="255"/>
      <c r="F660" s="253"/>
      <c r="G660" s="253"/>
      <c r="H660" s="253"/>
      <c r="I660" s="253"/>
      <c r="J660" s="253"/>
      <c r="K660" s="253"/>
      <c r="L660" s="253"/>
      <c r="M660" s="253"/>
      <c r="N660" s="253"/>
      <c r="AA660" s="256">
        <v>645</v>
      </c>
      <c r="AB660" s="256" t="str">
        <f t="shared" si="32"/>
        <v/>
      </c>
      <c r="AC660" s="256" t="str">
        <f t="shared" si="33"/>
        <v/>
      </c>
      <c r="AK660" s="296" t="str">
        <f t="shared" si="34"/>
        <v/>
      </c>
    </row>
    <row r="661" spans="1:37" x14ac:dyDescent="0.2">
      <c r="A661" s="294">
        <v>650</v>
      </c>
      <c r="B661" s="132"/>
      <c r="C661" s="132"/>
      <c r="D661" s="309"/>
      <c r="E661" s="255"/>
      <c r="F661" s="253"/>
      <c r="G661" s="253"/>
      <c r="H661" s="253"/>
      <c r="I661" s="253"/>
      <c r="J661" s="253"/>
      <c r="K661" s="253"/>
      <c r="L661" s="253"/>
      <c r="M661" s="253"/>
      <c r="N661" s="253"/>
      <c r="AA661" s="256">
        <v>646</v>
      </c>
      <c r="AB661" s="256" t="str">
        <f t="shared" si="32"/>
        <v/>
      </c>
      <c r="AC661" s="256" t="str">
        <f t="shared" si="33"/>
        <v/>
      </c>
      <c r="AK661" s="296" t="str">
        <f t="shared" si="34"/>
        <v/>
      </c>
    </row>
    <row r="662" spans="1:37" x14ac:dyDescent="0.2">
      <c r="A662" s="294">
        <v>651</v>
      </c>
      <c r="B662" s="132"/>
      <c r="C662" s="132"/>
      <c r="D662" s="309"/>
      <c r="E662" s="255"/>
      <c r="F662" s="253"/>
      <c r="G662" s="253"/>
      <c r="H662" s="253"/>
      <c r="I662" s="253"/>
      <c r="J662" s="253"/>
      <c r="K662" s="253"/>
      <c r="L662" s="253"/>
      <c r="M662" s="253"/>
      <c r="N662" s="253"/>
      <c r="AA662" s="256">
        <v>647</v>
      </c>
      <c r="AB662" s="256" t="str">
        <f t="shared" si="32"/>
        <v/>
      </c>
      <c r="AC662" s="256" t="str">
        <f t="shared" si="33"/>
        <v/>
      </c>
      <c r="AK662" s="296" t="str">
        <f t="shared" si="34"/>
        <v/>
      </c>
    </row>
    <row r="663" spans="1:37" x14ac:dyDescent="0.2">
      <c r="A663" s="294">
        <v>652</v>
      </c>
      <c r="B663" s="132"/>
      <c r="C663" s="132"/>
      <c r="D663" s="309"/>
      <c r="E663" s="255"/>
      <c r="F663" s="253"/>
      <c r="G663" s="253"/>
      <c r="H663" s="253"/>
      <c r="I663" s="253"/>
      <c r="J663" s="253"/>
      <c r="K663" s="253"/>
      <c r="L663" s="253"/>
      <c r="M663" s="253"/>
      <c r="N663" s="253"/>
      <c r="AA663" s="256">
        <v>648</v>
      </c>
      <c r="AB663" s="256" t="str">
        <f t="shared" si="32"/>
        <v/>
      </c>
      <c r="AC663" s="256" t="str">
        <f t="shared" si="33"/>
        <v/>
      </c>
      <c r="AK663" s="296" t="str">
        <f t="shared" si="34"/>
        <v/>
      </c>
    </row>
    <row r="664" spans="1:37" x14ac:dyDescent="0.2">
      <c r="A664" s="294">
        <v>653</v>
      </c>
      <c r="B664" s="132"/>
      <c r="C664" s="132"/>
      <c r="D664" s="309"/>
      <c r="E664" s="255"/>
      <c r="F664" s="253"/>
      <c r="G664" s="253"/>
      <c r="H664" s="253"/>
      <c r="I664" s="253"/>
      <c r="J664" s="253"/>
      <c r="K664" s="253"/>
      <c r="L664" s="253"/>
      <c r="M664" s="253"/>
      <c r="N664" s="253"/>
      <c r="AA664" s="256">
        <v>649</v>
      </c>
      <c r="AB664" s="256" t="str">
        <f t="shared" si="32"/>
        <v/>
      </c>
      <c r="AC664" s="256" t="str">
        <f t="shared" si="33"/>
        <v/>
      </c>
      <c r="AK664" s="296" t="str">
        <f t="shared" si="34"/>
        <v/>
      </c>
    </row>
    <row r="665" spans="1:37" x14ac:dyDescent="0.2">
      <c r="A665" s="294">
        <v>654</v>
      </c>
      <c r="B665" s="132"/>
      <c r="C665" s="132"/>
      <c r="D665" s="309"/>
      <c r="E665" s="255"/>
      <c r="F665" s="253"/>
      <c r="G665" s="253"/>
      <c r="H665" s="253"/>
      <c r="I665" s="253"/>
      <c r="J665" s="253"/>
      <c r="K665" s="253"/>
      <c r="L665" s="253"/>
      <c r="M665" s="253"/>
      <c r="N665" s="253"/>
      <c r="AA665" s="256">
        <v>650</v>
      </c>
      <c r="AB665" s="256" t="str">
        <f t="shared" si="32"/>
        <v/>
      </c>
      <c r="AC665" s="256" t="str">
        <f t="shared" si="33"/>
        <v/>
      </c>
      <c r="AK665" s="296" t="str">
        <f t="shared" si="34"/>
        <v/>
      </c>
    </row>
    <row r="666" spans="1:37" x14ac:dyDescent="0.2">
      <c r="A666" s="294">
        <v>655</v>
      </c>
      <c r="B666" s="132"/>
      <c r="C666" s="132"/>
      <c r="D666" s="309"/>
      <c r="E666" s="255"/>
      <c r="F666" s="253"/>
      <c r="G666" s="253"/>
      <c r="H666" s="253"/>
      <c r="I666" s="253"/>
      <c r="J666" s="253"/>
      <c r="K666" s="253"/>
      <c r="L666" s="253"/>
      <c r="M666" s="253"/>
      <c r="N666" s="253"/>
      <c r="AA666" s="256">
        <v>651</v>
      </c>
      <c r="AB666" s="256" t="str">
        <f t="shared" si="32"/>
        <v/>
      </c>
      <c r="AC666" s="256" t="str">
        <f t="shared" si="33"/>
        <v/>
      </c>
      <c r="AK666" s="296" t="str">
        <f t="shared" si="34"/>
        <v/>
      </c>
    </row>
    <row r="667" spans="1:37" x14ac:dyDescent="0.2">
      <c r="A667" s="294">
        <v>656</v>
      </c>
      <c r="B667" s="132"/>
      <c r="C667" s="132"/>
      <c r="D667" s="309"/>
      <c r="E667" s="255"/>
      <c r="F667" s="253"/>
      <c r="G667" s="253"/>
      <c r="H667" s="253"/>
      <c r="I667" s="253"/>
      <c r="J667" s="253"/>
      <c r="K667" s="253"/>
      <c r="L667" s="253"/>
      <c r="M667" s="253"/>
      <c r="N667" s="253"/>
      <c r="AA667" s="256">
        <v>652</v>
      </c>
      <c r="AB667" s="256" t="str">
        <f t="shared" si="32"/>
        <v/>
      </c>
      <c r="AC667" s="256" t="str">
        <f t="shared" si="33"/>
        <v/>
      </c>
      <c r="AK667" s="296" t="str">
        <f t="shared" si="34"/>
        <v/>
      </c>
    </row>
    <row r="668" spans="1:37" x14ac:dyDescent="0.2">
      <c r="A668" s="294">
        <v>657</v>
      </c>
      <c r="B668" s="132"/>
      <c r="C668" s="132"/>
      <c r="D668" s="309"/>
      <c r="E668" s="255"/>
      <c r="F668" s="253"/>
      <c r="G668" s="253"/>
      <c r="H668" s="253"/>
      <c r="I668" s="253"/>
      <c r="J668" s="253"/>
      <c r="K668" s="253"/>
      <c r="L668" s="253"/>
      <c r="M668" s="253"/>
      <c r="N668" s="253"/>
      <c r="AA668" s="256">
        <v>653</v>
      </c>
      <c r="AB668" s="256" t="str">
        <f t="shared" si="32"/>
        <v/>
      </c>
      <c r="AC668" s="256" t="str">
        <f t="shared" si="33"/>
        <v/>
      </c>
      <c r="AK668" s="296" t="str">
        <f t="shared" si="34"/>
        <v/>
      </c>
    </row>
    <row r="669" spans="1:37" x14ac:dyDescent="0.2">
      <c r="A669" s="294">
        <v>658</v>
      </c>
      <c r="B669" s="132"/>
      <c r="C669" s="132"/>
      <c r="D669" s="309"/>
      <c r="E669" s="255"/>
      <c r="F669" s="253"/>
      <c r="G669" s="253"/>
      <c r="H669" s="253"/>
      <c r="I669" s="253"/>
      <c r="J669" s="253"/>
      <c r="K669" s="253"/>
      <c r="L669" s="253"/>
      <c r="M669" s="253"/>
      <c r="N669" s="253"/>
      <c r="AA669" s="256">
        <v>654</v>
      </c>
      <c r="AB669" s="256" t="str">
        <f t="shared" si="32"/>
        <v/>
      </c>
      <c r="AC669" s="256" t="str">
        <f t="shared" si="33"/>
        <v/>
      </c>
      <c r="AK669" s="296" t="str">
        <f t="shared" si="34"/>
        <v/>
      </c>
    </row>
    <row r="670" spans="1:37" x14ac:dyDescent="0.2">
      <c r="A670" s="294">
        <v>659</v>
      </c>
      <c r="B670" s="132"/>
      <c r="C670" s="132"/>
      <c r="D670" s="309"/>
      <c r="E670" s="255"/>
      <c r="F670" s="253"/>
      <c r="G670" s="253"/>
      <c r="H670" s="253"/>
      <c r="I670" s="253"/>
      <c r="J670" s="253"/>
      <c r="K670" s="253"/>
      <c r="L670" s="253"/>
      <c r="M670" s="253"/>
      <c r="N670" s="253"/>
      <c r="AA670" s="256">
        <v>655</v>
      </c>
      <c r="AB670" s="256" t="str">
        <f t="shared" si="32"/>
        <v/>
      </c>
      <c r="AC670" s="256" t="str">
        <f t="shared" si="33"/>
        <v/>
      </c>
      <c r="AK670" s="296" t="str">
        <f t="shared" si="34"/>
        <v/>
      </c>
    </row>
    <row r="671" spans="1:37" x14ac:dyDescent="0.2">
      <c r="A671" s="294">
        <v>660</v>
      </c>
      <c r="B671" s="132"/>
      <c r="C671" s="132"/>
      <c r="D671" s="309"/>
      <c r="E671" s="255"/>
      <c r="F671" s="253"/>
      <c r="G671" s="253"/>
      <c r="H671" s="253"/>
      <c r="I671" s="253"/>
      <c r="J671" s="253"/>
      <c r="K671" s="253"/>
      <c r="L671" s="253"/>
      <c r="M671" s="253"/>
      <c r="N671" s="253"/>
      <c r="AA671" s="256">
        <v>656</v>
      </c>
      <c r="AB671" s="256" t="str">
        <f t="shared" si="32"/>
        <v/>
      </c>
      <c r="AC671" s="256" t="str">
        <f t="shared" si="33"/>
        <v/>
      </c>
      <c r="AK671" s="296" t="str">
        <f t="shared" si="34"/>
        <v/>
      </c>
    </row>
    <row r="672" spans="1:37" x14ac:dyDescent="0.2">
      <c r="A672" s="294">
        <v>661</v>
      </c>
      <c r="B672" s="132"/>
      <c r="C672" s="132"/>
      <c r="D672" s="309"/>
      <c r="E672" s="255"/>
      <c r="F672" s="253"/>
      <c r="G672" s="253"/>
      <c r="H672" s="253"/>
      <c r="I672" s="253"/>
      <c r="J672" s="253"/>
      <c r="K672" s="253"/>
      <c r="L672" s="253"/>
      <c r="M672" s="253"/>
      <c r="N672" s="253"/>
      <c r="AA672" s="256">
        <v>657</v>
      </c>
      <c r="AB672" s="256" t="str">
        <f t="shared" si="32"/>
        <v/>
      </c>
      <c r="AC672" s="256" t="str">
        <f t="shared" si="33"/>
        <v/>
      </c>
      <c r="AK672" s="296" t="str">
        <f t="shared" si="34"/>
        <v/>
      </c>
    </row>
    <row r="673" spans="1:37" x14ac:dyDescent="0.2">
      <c r="A673" s="294">
        <v>662</v>
      </c>
      <c r="B673" s="132"/>
      <c r="C673" s="132"/>
      <c r="D673" s="309"/>
      <c r="E673" s="255"/>
      <c r="F673" s="253"/>
      <c r="G673" s="253"/>
      <c r="H673" s="253"/>
      <c r="I673" s="253"/>
      <c r="J673" s="253"/>
      <c r="K673" s="253"/>
      <c r="L673" s="253"/>
      <c r="M673" s="253"/>
      <c r="N673" s="253"/>
      <c r="AA673" s="256">
        <v>658</v>
      </c>
      <c r="AB673" s="256" t="str">
        <f t="shared" si="32"/>
        <v/>
      </c>
      <c r="AC673" s="256" t="str">
        <f t="shared" si="33"/>
        <v/>
      </c>
      <c r="AK673" s="296" t="str">
        <f t="shared" si="34"/>
        <v/>
      </c>
    </row>
    <row r="674" spans="1:37" x14ac:dyDescent="0.2">
      <c r="A674" s="294">
        <v>663</v>
      </c>
      <c r="B674" s="132"/>
      <c r="C674" s="132"/>
      <c r="D674" s="309"/>
      <c r="E674" s="255"/>
      <c r="F674" s="253"/>
      <c r="G674" s="253"/>
      <c r="H674" s="253"/>
      <c r="I674" s="253"/>
      <c r="J674" s="253"/>
      <c r="K674" s="253"/>
      <c r="L674" s="253"/>
      <c r="M674" s="253"/>
      <c r="N674" s="253"/>
      <c r="AA674" s="256">
        <v>659</v>
      </c>
      <c r="AB674" s="256" t="str">
        <f t="shared" si="32"/>
        <v/>
      </c>
      <c r="AC674" s="256" t="str">
        <f t="shared" si="33"/>
        <v/>
      </c>
      <c r="AK674" s="296" t="str">
        <f t="shared" si="34"/>
        <v/>
      </c>
    </row>
    <row r="675" spans="1:37" x14ac:dyDescent="0.2">
      <c r="A675" s="294">
        <v>664</v>
      </c>
      <c r="B675" s="132"/>
      <c r="C675" s="132"/>
      <c r="D675" s="309"/>
      <c r="E675" s="255"/>
      <c r="F675" s="253"/>
      <c r="G675" s="253"/>
      <c r="H675" s="253"/>
      <c r="I675" s="253"/>
      <c r="J675" s="253"/>
      <c r="K675" s="253"/>
      <c r="L675" s="253"/>
      <c r="M675" s="253"/>
      <c r="N675" s="253"/>
      <c r="AA675" s="256">
        <v>660</v>
      </c>
      <c r="AB675" s="256" t="str">
        <f t="shared" si="32"/>
        <v/>
      </c>
      <c r="AC675" s="256" t="str">
        <f t="shared" si="33"/>
        <v/>
      </c>
      <c r="AK675" s="296" t="str">
        <f t="shared" si="34"/>
        <v/>
      </c>
    </row>
    <row r="676" spans="1:37" x14ac:dyDescent="0.2">
      <c r="A676" s="294">
        <v>665</v>
      </c>
      <c r="B676" s="132"/>
      <c r="C676" s="132"/>
      <c r="D676" s="309"/>
      <c r="E676" s="255"/>
      <c r="F676" s="253"/>
      <c r="G676" s="253"/>
      <c r="H676" s="253"/>
      <c r="I676" s="253"/>
      <c r="J676" s="253"/>
      <c r="K676" s="253"/>
      <c r="L676" s="253"/>
      <c r="M676" s="253"/>
      <c r="N676" s="253"/>
      <c r="AA676" s="256">
        <v>661</v>
      </c>
      <c r="AB676" s="256" t="str">
        <f t="shared" si="32"/>
        <v/>
      </c>
      <c r="AC676" s="256" t="str">
        <f t="shared" si="33"/>
        <v/>
      </c>
      <c r="AK676" s="296" t="str">
        <f t="shared" si="34"/>
        <v/>
      </c>
    </row>
    <row r="677" spans="1:37" x14ac:dyDescent="0.2">
      <c r="A677" s="294">
        <v>666</v>
      </c>
      <c r="B677" s="132"/>
      <c r="C677" s="132"/>
      <c r="D677" s="309"/>
      <c r="E677" s="255"/>
      <c r="F677" s="253"/>
      <c r="G677" s="253"/>
      <c r="H677" s="253"/>
      <c r="I677" s="253"/>
      <c r="J677" s="253"/>
      <c r="K677" s="253"/>
      <c r="L677" s="253"/>
      <c r="M677" s="253"/>
      <c r="N677" s="253"/>
      <c r="AA677" s="256">
        <v>662</v>
      </c>
      <c r="AB677" s="256" t="str">
        <f t="shared" si="32"/>
        <v/>
      </c>
      <c r="AC677" s="256" t="str">
        <f t="shared" si="33"/>
        <v/>
      </c>
      <c r="AK677" s="296" t="str">
        <f t="shared" si="34"/>
        <v/>
      </c>
    </row>
    <row r="678" spans="1:37" x14ac:dyDescent="0.2">
      <c r="A678" s="294">
        <v>667</v>
      </c>
      <c r="B678" s="132"/>
      <c r="C678" s="132"/>
      <c r="D678" s="309"/>
      <c r="E678" s="255"/>
      <c r="F678" s="253"/>
      <c r="G678" s="253"/>
      <c r="H678" s="253"/>
      <c r="I678" s="253"/>
      <c r="J678" s="253"/>
      <c r="K678" s="253"/>
      <c r="L678" s="253"/>
      <c r="M678" s="253"/>
      <c r="N678" s="253"/>
      <c r="AA678" s="256">
        <v>663</v>
      </c>
      <c r="AB678" s="256" t="str">
        <f t="shared" si="32"/>
        <v/>
      </c>
      <c r="AC678" s="256" t="str">
        <f t="shared" si="33"/>
        <v/>
      </c>
      <c r="AK678" s="296" t="str">
        <f t="shared" si="34"/>
        <v/>
      </c>
    </row>
    <row r="679" spans="1:37" x14ac:dyDescent="0.2">
      <c r="A679" s="294">
        <v>668</v>
      </c>
      <c r="B679" s="132"/>
      <c r="C679" s="132"/>
      <c r="D679" s="309"/>
      <c r="E679" s="255"/>
      <c r="F679" s="253"/>
      <c r="G679" s="253"/>
      <c r="H679" s="253"/>
      <c r="I679" s="253"/>
      <c r="J679" s="253"/>
      <c r="K679" s="253"/>
      <c r="L679" s="253"/>
      <c r="M679" s="253"/>
      <c r="N679" s="253"/>
      <c r="AA679" s="256">
        <v>664</v>
      </c>
      <c r="AB679" s="256" t="str">
        <f t="shared" si="32"/>
        <v/>
      </c>
      <c r="AC679" s="256" t="str">
        <f t="shared" si="33"/>
        <v/>
      </c>
      <c r="AK679" s="296" t="str">
        <f t="shared" si="34"/>
        <v/>
      </c>
    </row>
    <row r="680" spans="1:37" x14ac:dyDescent="0.2">
      <c r="A680" s="294">
        <v>669</v>
      </c>
      <c r="B680" s="132"/>
      <c r="C680" s="132"/>
      <c r="D680" s="309"/>
      <c r="E680" s="255"/>
      <c r="F680" s="253"/>
      <c r="G680" s="253"/>
      <c r="H680" s="253"/>
      <c r="I680" s="253"/>
      <c r="J680" s="253"/>
      <c r="K680" s="253"/>
      <c r="L680" s="253"/>
      <c r="M680" s="253"/>
      <c r="N680" s="253"/>
      <c r="AA680" s="256">
        <v>665</v>
      </c>
      <c r="AB680" s="256" t="str">
        <f t="shared" si="32"/>
        <v/>
      </c>
      <c r="AC680" s="256" t="str">
        <f t="shared" si="33"/>
        <v/>
      </c>
      <c r="AK680" s="296" t="str">
        <f t="shared" si="34"/>
        <v/>
      </c>
    </row>
    <row r="681" spans="1:37" x14ac:dyDescent="0.2">
      <c r="A681" s="294">
        <v>670</v>
      </c>
      <c r="B681" s="132"/>
      <c r="C681" s="132"/>
      <c r="D681" s="309"/>
      <c r="E681" s="255"/>
      <c r="F681" s="253"/>
      <c r="G681" s="253"/>
      <c r="H681" s="253"/>
      <c r="I681" s="253"/>
      <c r="J681" s="253"/>
      <c r="K681" s="253"/>
      <c r="L681" s="253"/>
      <c r="M681" s="253"/>
      <c r="N681" s="253"/>
      <c r="AA681" s="256">
        <v>666</v>
      </c>
      <c r="AB681" s="256" t="str">
        <f t="shared" si="32"/>
        <v/>
      </c>
      <c r="AC681" s="256" t="str">
        <f t="shared" si="33"/>
        <v/>
      </c>
      <c r="AK681" s="296" t="str">
        <f t="shared" si="34"/>
        <v/>
      </c>
    </row>
    <row r="682" spans="1:37" x14ac:dyDescent="0.2">
      <c r="A682" s="294">
        <v>671</v>
      </c>
      <c r="B682" s="132"/>
      <c r="C682" s="132"/>
      <c r="D682" s="309"/>
      <c r="E682" s="255"/>
      <c r="F682" s="253"/>
      <c r="G682" s="253"/>
      <c r="H682" s="253"/>
      <c r="I682" s="253"/>
      <c r="J682" s="253"/>
      <c r="K682" s="253"/>
      <c r="L682" s="253"/>
      <c r="M682" s="253"/>
      <c r="N682" s="253"/>
      <c r="AA682" s="256">
        <v>667</v>
      </c>
      <c r="AB682" s="256" t="str">
        <f t="shared" si="32"/>
        <v/>
      </c>
      <c r="AC682" s="256" t="str">
        <f t="shared" si="33"/>
        <v/>
      </c>
      <c r="AK682" s="296" t="str">
        <f t="shared" si="34"/>
        <v/>
      </c>
    </row>
    <row r="683" spans="1:37" x14ac:dyDescent="0.2">
      <c r="A683" s="294">
        <v>672</v>
      </c>
      <c r="B683" s="132"/>
      <c r="C683" s="132"/>
      <c r="D683" s="309"/>
      <c r="E683" s="255"/>
      <c r="F683" s="253"/>
      <c r="G683" s="253"/>
      <c r="H683" s="253"/>
      <c r="I683" s="253"/>
      <c r="J683" s="253"/>
      <c r="K683" s="253"/>
      <c r="L683" s="253"/>
      <c r="M683" s="253"/>
      <c r="N683" s="253"/>
      <c r="AA683" s="256">
        <v>668</v>
      </c>
      <c r="AB683" s="256" t="str">
        <f t="shared" si="32"/>
        <v/>
      </c>
      <c r="AC683" s="256" t="str">
        <f t="shared" si="33"/>
        <v/>
      </c>
      <c r="AK683" s="296" t="str">
        <f t="shared" si="34"/>
        <v/>
      </c>
    </row>
    <row r="684" spans="1:37" x14ac:dyDescent="0.2">
      <c r="A684" s="294">
        <v>673</v>
      </c>
      <c r="B684" s="132"/>
      <c r="C684" s="132"/>
      <c r="D684" s="309"/>
      <c r="E684" s="255"/>
      <c r="F684" s="253"/>
      <c r="G684" s="253"/>
      <c r="H684" s="253"/>
      <c r="I684" s="253"/>
      <c r="J684" s="253"/>
      <c r="K684" s="253"/>
      <c r="L684" s="253"/>
      <c r="M684" s="253"/>
      <c r="N684" s="253"/>
      <c r="AA684" s="256">
        <v>669</v>
      </c>
      <c r="AB684" s="256" t="str">
        <f t="shared" si="32"/>
        <v/>
      </c>
      <c r="AC684" s="256" t="str">
        <f t="shared" si="33"/>
        <v/>
      </c>
      <c r="AK684" s="296" t="str">
        <f t="shared" si="34"/>
        <v/>
      </c>
    </row>
    <row r="685" spans="1:37" x14ac:dyDescent="0.2">
      <c r="A685" s="294">
        <v>674</v>
      </c>
      <c r="B685" s="132"/>
      <c r="C685" s="132"/>
      <c r="D685" s="309"/>
      <c r="E685" s="255"/>
      <c r="F685" s="253"/>
      <c r="G685" s="253"/>
      <c r="H685" s="253"/>
      <c r="I685" s="253"/>
      <c r="J685" s="253"/>
      <c r="K685" s="253"/>
      <c r="L685" s="253"/>
      <c r="M685" s="253"/>
      <c r="N685" s="253"/>
      <c r="AA685" s="256">
        <v>670</v>
      </c>
      <c r="AB685" s="256" t="str">
        <f t="shared" si="32"/>
        <v/>
      </c>
      <c r="AC685" s="256" t="str">
        <f t="shared" si="33"/>
        <v/>
      </c>
      <c r="AK685" s="296" t="str">
        <f t="shared" si="34"/>
        <v/>
      </c>
    </row>
    <row r="686" spans="1:37" x14ac:dyDescent="0.2">
      <c r="A686" s="294">
        <v>675</v>
      </c>
      <c r="B686" s="132"/>
      <c r="C686" s="132"/>
      <c r="D686" s="309"/>
      <c r="E686" s="255"/>
      <c r="F686" s="253"/>
      <c r="G686" s="253"/>
      <c r="H686" s="253"/>
      <c r="I686" s="253"/>
      <c r="J686" s="253"/>
      <c r="K686" s="253"/>
      <c r="L686" s="253"/>
      <c r="M686" s="253"/>
      <c r="N686" s="253"/>
      <c r="AA686" s="256">
        <v>671</v>
      </c>
      <c r="AB686" s="256" t="str">
        <f t="shared" si="32"/>
        <v/>
      </c>
      <c r="AC686" s="256" t="str">
        <f t="shared" si="33"/>
        <v/>
      </c>
      <c r="AK686" s="296" t="str">
        <f t="shared" si="34"/>
        <v/>
      </c>
    </row>
    <row r="687" spans="1:37" x14ac:dyDescent="0.2">
      <c r="A687" s="294">
        <v>676</v>
      </c>
      <c r="B687" s="132"/>
      <c r="C687" s="132"/>
      <c r="D687" s="309"/>
      <c r="E687" s="255"/>
      <c r="F687" s="253"/>
      <c r="G687" s="253"/>
      <c r="H687" s="253"/>
      <c r="I687" s="253"/>
      <c r="J687" s="253"/>
      <c r="K687" s="253"/>
      <c r="L687" s="253"/>
      <c r="M687" s="253"/>
      <c r="N687" s="253"/>
      <c r="AA687" s="256">
        <v>672</v>
      </c>
      <c r="AB687" s="256" t="str">
        <f t="shared" si="32"/>
        <v/>
      </c>
      <c r="AC687" s="256" t="str">
        <f t="shared" si="33"/>
        <v/>
      </c>
      <c r="AK687" s="296" t="str">
        <f t="shared" si="34"/>
        <v/>
      </c>
    </row>
    <row r="688" spans="1:37" x14ac:dyDescent="0.2">
      <c r="A688" s="294">
        <v>677</v>
      </c>
      <c r="B688" s="132"/>
      <c r="C688" s="132"/>
      <c r="D688" s="309"/>
      <c r="E688" s="255"/>
      <c r="F688" s="253"/>
      <c r="G688" s="253"/>
      <c r="H688" s="253"/>
      <c r="I688" s="253"/>
      <c r="J688" s="253"/>
      <c r="K688" s="253"/>
      <c r="L688" s="253"/>
      <c r="M688" s="253"/>
      <c r="N688" s="253"/>
      <c r="AA688" s="256">
        <v>673</v>
      </c>
      <c r="AB688" s="256" t="str">
        <f t="shared" si="32"/>
        <v/>
      </c>
      <c r="AC688" s="256" t="str">
        <f t="shared" si="33"/>
        <v/>
      </c>
      <c r="AK688" s="296" t="str">
        <f t="shared" si="34"/>
        <v/>
      </c>
    </row>
    <row r="689" spans="1:37" x14ac:dyDescent="0.2">
      <c r="A689" s="294">
        <v>678</v>
      </c>
      <c r="B689" s="132"/>
      <c r="C689" s="132"/>
      <c r="D689" s="309"/>
      <c r="E689" s="255"/>
      <c r="F689" s="253"/>
      <c r="G689" s="253"/>
      <c r="H689" s="253"/>
      <c r="I689" s="253"/>
      <c r="J689" s="253"/>
      <c r="K689" s="253"/>
      <c r="L689" s="253"/>
      <c r="M689" s="253"/>
      <c r="N689" s="253"/>
      <c r="AA689" s="256">
        <v>674</v>
      </c>
      <c r="AB689" s="256" t="str">
        <f t="shared" si="32"/>
        <v/>
      </c>
      <c r="AC689" s="256" t="str">
        <f t="shared" si="33"/>
        <v/>
      </c>
      <c r="AK689" s="296" t="str">
        <f t="shared" si="34"/>
        <v/>
      </c>
    </row>
    <row r="690" spans="1:37" x14ac:dyDescent="0.2">
      <c r="A690" s="294">
        <v>679</v>
      </c>
      <c r="B690" s="132"/>
      <c r="C690" s="132"/>
      <c r="D690" s="309"/>
      <c r="E690" s="255"/>
      <c r="F690" s="253"/>
      <c r="G690" s="253"/>
      <c r="H690" s="253"/>
      <c r="I690" s="253"/>
      <c r="J690" s="253"/>
      <c r="K690" s="253"/>
      <c r="L690" s="253"/>
      <c r="M690" s="253"/>
      <c r="N690" s="253"/>
      <c r="AA690" s="256">
        <v>675</v>
      </c>
      <c r="AB690" s="256" t="str">
        <f t="shared" si="32"/>
        <v/>
      </c>
      <c r="AC690" s="256" t="str">
        <f t="shared" si="33"/>
        <v/>
      </c>
      <c r="AK690" s="296" t="str">
        <f t="shared" si="34"/>
        <v/>
      </c>
    </row>
    <row r="691" spans="1:37" x14ac:dyDescent="0.2">
      <c r="A691" s="294">
        <v>680</v>
      </c>
      <c r="B691" s="132"/>
      <c r="C691" s="132"/>
      <c r="D691" s="309"/>
      <c r="E691" s="255"/>
      <c r="F691" s="253"/>
      <c r="G691" s="253"/>
      <c r="H691" s="253"/>
      <c r="I691" s="253"/>
      <c r="J691" s="253"/>
      <c r="K691" s="253"/>
      <c r="L691" s="253"/>
      <c r="M691" s="253"/>
      <c r="N691" s="253"/>
      <c r="AA691" s="256">
        <v>676</v>
      </c>
      <c r="AB691" s="256" t="str">
        <f t="shared" si="32"/>
        <v/>
      </c>
      <c r="AC691" s="256" t="str">
        <f t="shared" si="33"/>
        <v/>
      </c>
      <c r="AK691" s="296" t="str">
        <f t="shared" si="34"/>
        <v/>
      </c>
    </row>
    <row r="692" spans="1:37" x14ac:dyDescent="0.2">
      <c r="A692" s="294">
        <v>681</v>
      </c>
      <c r="B692" s="132"/>
      <c r="C692" s="132"/>
      <c r="D692" s="309"/>
      <c r="E692" s="255"/>
      <c r="F692" s="253"/>
      <c r="G692" s="253"/>
      <c r="H692" s="253"/>
      <c r="I692" s="253"/>
      <c r="J692" s="253"/>
      <c r="K692" s="253"/>
      <c r="L692" s="253"/>
      <c r="M692" s="253"/>
      <c r="N692" s="253"/>
      <c r="AA692" s="256">
        <v>677</v>
      </c>
      <c r="AB692" s="256" t="str">
        <f t="shared" si="32"/>
        <v/>
      </c>
      <c r="AC692" s="256" t="str">
        <f t="shared" si="33"/>
        <v/>
      </c>
      <c r="AK692" s="296" t="str">
        <f t="shared" si="34"/>
        <v/>
      </c>
    </row>
    <row r="693" spans="1:37" x14ac:dyDescent="0.2">
      <c r="A693" s="294">
        <v>682</v>
      </c>
      <c r="B693" s="132"/>
      <c r="C693" s="132"/>
      <c r="D693" s="309"/>
      <c r="E693" s="255"/>
      <c r="F693" s="253"/>
      <c r="G693" s="253"/>
      <c r="H693" s="253"/>
      <c r="I693" s="253"/>
      <c r="J693" s="253"/>
      <c r="K693" s="253"/>
      <c r="L693" s="253"/>
      <c r="M693" s="253"/>
      <c r="N693" s="253"/>
      <c r="AA693" s="256">
        <v>678</v>
      </c>
      <c r="AB693" s="256" t="str">
        <f t="shared" si="32"/>
        <v/>
      </c>
      <c r="AC693" s="256" t="str">
        <f t="shared" si="33"/>
        <v/>
      </c>
      <c r="AK693" s="296" t="str">
        <f t="shared" si="34"/>
        <v/>
      </c>
    </row>
    <row r="694" spans="1:37" x14ac:dyDescent="0.2">
      <c r="A694" s="294">
        <v>683</v>
      </c>
      <c r="B694" s="132"/>
      <c r="C694" s="132"/>
      <c r="D694" s="309"/>
      <c r="E694" s="255"/>
      <c r="F694" s="253"/>
      <c r="G694" s="253"/>
      <c r="H694" s="253"/>
      <c r="I694" s="253"/>
      <c r="J694" s="253"/>
      <c r="K694" s="253"/>
      <c r="L694" s="253"/>
      <c r="M694" s="253"/>
      <c r="N694" s="253"/>
      <c r="AA694" s="256">
        <v>679</v>
      </c>
      <c r="AB694" s="256" t="str">
        <f t="shared" si="32"/>
        <v/>
      </c>
      <c r="AC694" s="256" t="str">
        <f t="shared" si="33"/>
        <v/>
      </c>
      <c r="AK694" s="296" t="str">
        <f t="shared" si="34"/>
        <v/>
      </c>
    </row>
    <row r="695" spans="1:37" x14ac:dyDescent="0.2">
      <c r="A695" s="294">
        <v>684</v>
      </c>
      <c r="B695" s="132"/>
      <c r="C695" s="132"/>
      <c r="D695" s="309"/>
      <c r="E695" s="255"/>
      <c r="F695" s="253"/>
      <c r="G695" s="253"/>
      <c r="H695" s="253"/>
      <c r="I695" s="253"/>
      <c r="J695" s="253"/>
      <c r="K695" s="253"/>
      <c r="L695" s="253"/>
      <c r="M695" s="253"/>
      <c r="N695" s="253"/>
      <c r="AA695" s="256">
        <v>680</v>
      </c>
      <c r="AB695" s="256" t="str">
        <f t="shared" si="32"/>
        <v/>
      </c>
      <c r="AC695" s="256" t="str">
        <f t="shared" si="33"/>
        <v/>
      </c>
      <c r="AK695" s="296" t="str">
        <f t="shared" si="34"/>
        <v/>
      </c>
    </row>
    <row r="696" spans="1:37" x14ac:dyDescent="0.2">
      <c r="A696" s="294">
        <v>685</v>
      </c>
      <c r="B696" s="132"/>
      <c r="C696" s="132"/>
      <c r="D696" s="309"/>
      <c r="E696" s="255"/>
      <c r="F696" s="253"/>
      <c r="G696" s="253"/>
      <c r="H696" s="253"/>
      <c r="I696" s="253"/>
      <c r="J696" s="253"/>
      <c r="K696" s="253"/>
      <c r="L696" s="253"/>
      <c r="M696" s="253"/>
      <c r="N696" s="253"/>
      <c r="AA696" s="256">
        <v>681</v>
      </c>
      <c r="AB696" s="256" t="str">
        <f t="shared" si="32"/>
        <v/>
      </c>
      <c r="AC696" s="256" t="str">
        <f t="shared" si="33"/>
        <v/>
      </c>
      <c r="AK696" s="296" t="str">
        <f t="shared" si="34"/>
        <v/>
      </c>
    </row>
    <row r="697" spans="1:37" x14ac:dyDescent="0.2">
      <c r="A697" s="294">
        <v>686</v>
      </c>
      <c r="B697" s="132"/>
      <c r="C697" s="132"/>
      <c r="D697" s="309"/>
      <c r="E697" s="255"/>
      <c r="F697" s="253"/>
      <c r="G697" s="253"/>
      <c r="H697" s="253"/>
      <c r="I697" s="253"/>
      <c r="J697" s="253"/>
      <c r="K697" s="253"/>
      <c r="L697" s="253"/>
      <c r="M697" s="253"/>
      <c r="N697" s="253"/>
      <c r="AA697" s="256">
        <v>682</v>
      </c>
      <c r="AB697" s="256" t="str">
        <f t="shared" si="32"/>
        <v/>
      </c>
      <c r="AC697" s="256" t="str">
        <f t="shared" si="33"/>
        <v/>
      </c>
      <c r="AK697" s="296" t="str">
        <f t="shared" si="34"/>
        <v/>
      </c>
    </row>
    <row r="698" spans="1:37" x14ac:dyDescent="0.2">
      <c r="A698" s="294">
        <v>687</v>
      </c>
      <c r="B698" s="132"/>
      <c r="C698" s="132"/>
      <c r="D698" s="309"/>
      <c r="E698" s="255"/>
      <c r="F698" s="253"/>
      <c r="G698" s="253"/>
      <c r="H698" s="253"/>
      <c r="I698" s="253"/>
      <c r="J698" s="253"/>
      <c r="K698" s="253"/>
      <c r="L698" s="253"/>
      <c r="M698" s="253"/>
      <c r="N698" s="253"/>
      <c r="AA698" s="256">
        <v>683</v>
      </c>
      <c r="AB698" s="256" t="str">
        <f t="shared" si="32"/>
        <v/>
      </c>
      <c r="AC698" s="256" t="str">
        <f t="shared" si="33"/>
        <v/>
      </c>
      <c r="AK698" s="296" t="str">
        <f t="shared" si="34"/>
        <v/>
      </c>
    </row>
    <row r="699" spans="1:37" x14ac:dyDescent="0.2">
      <c r="A699" s="294">
        <v>688</v>
      </c>
      <c r="B699" s="132"/>
      <c r="C699" s="132"/>
      <c r="D699" s="309"/>
      <c r="E699" s="255"/>
      <c r="F699" s="253"/>
      <c r="G699" s="253"/>
      <c r="H699" s="253"/>
      <c r="I699" s="253"/>
      <c r="J699" s="253"/>
      <c r="K699" s="253"/>
      <c r="L699" s="253"/>
      <c r="M699" s="253"/>
      <c r="N699" s="253"/>
      <c r="AA699" s="256">
        <v>684</v>
      </c>
      <c r="AB699" s="256" t="str">
        <f t="shared" si="32"/>
        <v/>
      </c>
      <c r="AC699" s="256" t="str">
        <f t="shared" si="33"/>
        <v/>
      </c>
      <c r="AK699" s="296" t="str">
        <f t="shared" si="34"/>
        <v/>
      </c>
    </row>
    <row r="700" spans="1:37" x14ac:dyDescent="0.2">
      <c r="A700" s="294">
        <v>689</v>
      </c>
      <c r="B700" s="132"/>
      <c r="C700" s="132"/>
      <c r="D700" s="309"/>
      <c r="E700" s="255"/>
      <c r="F700" s="253"/>
      <c r="G700" s="253"/>
      <c r="H700" s="253"/>
      <c r="I700" s="253"/>
      <c r="J700" s="253"/>
      <c r="K700" s="253"/>
      <c r="L700" s="253"/>
      <c r="M700" s="253"/>
      <c r="N700" s="253"/>
      <c r="AA700" s="256">
        <v>685</v>
      </c>
      <c r="AB700" s="256" t="str">
        <f t="shared" si="32"/>
        <v/>
      </c>
      <c r="AC700" s="256" t="str">
        <f t="shared" si="33"/>
        <v/>
      </c>
      <c r="AK700" s="296" t="str">
        <f t="shared" si="34"/>
        <v/>
      </c>
    </row>
    <row r="701" spans="1:37" x14ac:dyDescent="0.2">
      <c r="A701" s="294">
        <v>690</v>
      </c>
      <c r="B701" s="132"/>
      <c r="C701" s="132"/>
      <c r="D701" s="309"/>
      <c r="E701" s="255"/>
      <c r="F701" s="253"/>
      <c r="G701" s="253"/>
      <c r="H701" s="253"/>
      <c r="I701" s="253"/>
      <c r="J701" s="253"/>
      <c r="K701" s="253"/>
      <c r="L701" s="253"/>
      <c r="M701" s="253"/>
      <c r="N701" s="253"/>
      <c r="AA701" s="256">
        <v>686</v>
      </c>
      <c r="AB701" s="256" t="str">
        <f t="shared" si="32"/>
        <v/>
      </c>
      <c r="AC701" s="256" t="str">
        <f t="shared" si="33"/>
        <v/>
      </c>
      <c r="AK701" s="296" t="str">
        <f t="shared" si="34"/>
        <v/>
      </c>
    </row>
    <row r="702" spans="1:37" x14ac:dyDescent="0.2">
      <c r="A702" s="294">
        <v>691</v>
      </c>
      <c r="B702" s="132"/>
      <c r="C702" s="132"/>
      <c r="D702" s="309"/>
      <c r="E702" s="255"/>
      <c r="F702" s="253"/>
      <c r="G702" s="253"/>
      <c r="H702" s="253"/>
      <c r="I702" s="253"/>
      <c r="J702" s="253"/>
      <c r="K702" s="253"/>
      <c r="L702" s="253"/>
      <c r="M702" s="253"/>
      <c r="N702" s="253"/>
      <c r="AA702" s="256">
        <v>687</v>
      </c>
      <c r="AB702" s="256" t="str">
        <f t="shared" si="32"/>
        <v/>
      </c>
      <c r="AC702" s="256" t="str">
        <f t="shared" si="33"/>
        <v/>
      </c>
      <c r="AK702" s="296" t="str">
        <f t="shared" si="34"/>
        <v/>
      </c>
    </row>
    <row r="703" spans="1:37" x14ac:dyDescent="0.2">
      <c r="A703" s="294">
        <v>692</v>
      </c>
      <c r="B703" s="132"/>
      <c r="C703" s="132"/>
      <c r="D703" s="309"/>
      <c r="E703" s="255"/>
      <c r="F703" s="253"/>
      <c r="G703" s="253"/>
      <c r="H703" s="253"/>
      <c r="I703" s="253"/>
      <c r="J703" s="253"/>
      <c r="K703" s="253"/>
      <c r="L703" s="253"/>
      <c r="M703" s="253"/>
      <c r="N703" s="253"/>
      <c r="AA703" s="256">
        <v>688</v>
      </c>
      <c r="AB703" s="256" t="str">
        <f t="shared" si="32"/>
        <v/>
      </c>
      <c r="AC703" s="256" t="str">
        <f t="shared" si="33"/>
        <v/>
      </c>
      <c r="AK703" s="296" t="str">
        <f t="shared" si="34"/>
        <v/>
      </c>
    </row>
    <row r="704" spans="1:37" x14ac:dyDescent="0.2">
      <c r="A704" s="294">
        <v>693</v>
      </c>
      <c r="B704" s="132"/>
      <c r="C704" s="132"/>
      <c r="D704" s="309"/>
      <c r="E704" s="255"/>
      <c r="F704" s="253"/>
      <c r="G704" s="253"/>
      <c r="H704" s="253"/>
      <c r="I704" s="253"/>
      <c r="J704" s="253"/>
      <c r="K704" s="253"/>
      <c r="L704" s="253"/>
      <c r="M704" s="253"/>
      <c r="N704" s="253"/>
      <c r="AA704" s="256">
        <v>689</v>
      </c>
      <c r="AB704" s="256" t="str">
        <f t="shared" si="32"/>
        <v/>
      </c>
      <c r="AC704" s="256" t="str">
        <f t="shared" si="33"/>
        <v/>
      </c>
      <c r="AK704" s="296" t="str">
        <f t="shared" si="34"/>
        <v/>
      </c>
    </row>
    <row r="705" spans="1:37" x14ac:dyDescent="0.2">
      <c r="A705" s="294">
        <v>694</v>
      </c>
      <c r="B705" s="132"/>
      <c r="C705" s="132"/>
      <c r="D705" s="309"/>
      <c r="E705" s="255"/>
      <c r="F705" s="253"/>
      <c r="G705" s="253"/>
      <c r="H705" s="253"/>
      <c r="I705" s="253"/>
      <c r="J705" s="253"/>
      <c r="K705" s="253"/>
      <c r="L705" s="253"/>
      <c r="M705" s="253"/>
      <c r="N705" s="253"/>
      <c r="AA705" s="256">
        <v>690</v>
      </c>
      <c r="AB705" s="256" t="str">
        <f t="shared" si="32"/>
        <v/>
      </c>
      <c r="AC705" s="256" t="str">
        <f t="shared" si="33"/>
        <v/>
      </c>
      <c r="AK705" s="296" t="str">
        <f t="shared" si="34"/>
        <v/>
      </c>
    </row>
    <row r="706" spans="1:37" x14ac:dyDescent="0.2">
      <c r="A706" s="294">
        <v>695</v>
      </c>
      <c r="B706" s="132"/>
      <c r="C706" s="132"/>
      <c r="D706" s="309"/>
      <c r="E706" s="255"/>
      <c r="F706" s="253"/>
      <c r="G706" s="253"/>
      <c r="H706" s="253"/>
      <c r="I706" s="253"/>
      <c r="J706" s="253"/>
      <c r="K706" s="253"/>
      <c r="L706" s="253"/>
      <c r="M706" s="253"/>
      <c r="N706" s="253"/>
      <c r="AA706" s="256">
        <v>691</v>
      </c>
      <c r="AB706" s="256" t="str">
        <f t="shared" si="32"/>
        <v/>
      </c>
      <c r="AC706" s="256" t="str">
        <f t="shared" si="33"/>
        <v/>
      </c>
      <c r="AK706" s="296" t="str">
        <f t="shared" si="34"/>
        <v/>
      </c>
    </row>
    <row r="707" spans="1:37" x14ac:dyDescent="0.2">
      <c r="A707" s="294">
        <v>696</v>
      </c>
      <c r="B707" s="132"/>
      <c r="C707" s="132"/>
      <c r="D707" s="309"/>
      <c r="E707" s="255"/>
      <c r="F707" s="253"/>
      <c r="G707" s="253"/>
      <c r="H707" s="253"/>
      <c r="I707" s="253"/>
      <c r="J707" s="253"/>
      <c r="K707" s="253"/>
      <c r="L707" s="253"/>
      <c r="M707" s="253"/>
      <c r="N707" s="253"/>
      <c r="AA707" s="256">
        <v>692</v>
      </c>
      <c r="AB707" s="256" t="str">
        <f t="shared" si="32"/>
        <v/>
      </c>
      <c r="AC707" s="256" t="str">
        <f t="shared" si="33"/>
        <v/>
      </c>
      <c r="AK707" s="296" t="str">
        <f t="shared" si="34"/>
        <v/>
      </c>
    </row>
    <row r="708" spans="1:37" x14ac:dyDescent="0.2">
      <c r="A708" s="294">
        <v>697</v>
      </c>
      <c r="B708" s="132"/>
      <c r="C708" s="132"/>
      <c r="D708" s="309"/>
      <c r="E708" s="255"/>
      <c r="F708" s="253"/>
      <c r="G708" s="253"/>
      <c r="H708" s="253"/>
      <c r="I708" s="253"/>
      <c r="J708" s="253"/>
      <c r="K708" s="253"/>
      <c r="L708" s="253"/>
      <c r="M708" s="253"/>
      <c r="N708" s="253"/>
      <c r="AA708" s="256">
        <v>693</v>
      </c>
      <c r="AB708" s="256" t="str">
        <f t="shared" si="32"/>
        <v/>
      </c>
      <c r="AC708" s="256" t="str">
        <f t="shared" si="33"/>
        <v/>
      </c>
      <c r="AK708" s="296" t="str">
        <f t="shared" si="34"/>
        <v/>
      </c>
    </row>
    <row r="709" spans="1:37" x14ac:dyDescent="0.2">
      <c r="A709" s="294">
        <v>698</v>
      </c>
      <c r="B709" s="132"/>
      <c r="C709" s="132"/>
      <c r="D709" s="309"/>
      <c r="E709" s="255"/>
      <c r="F709" s="253"/>
      <c r="G709" s="253"/>
      <c r="H709" s="253"/>
      <c r="I709" s="253"/>
      <c r="J709" s="253"/>
      <c r="K709" s="253"/>
      <c r="L709" s="253"/>
      <c r="M709" s="253"/>
      <c r="N709" s="253"/>
      <c r="AA709" s="256">
        <v>694</v>
      </c>
      <c r="AB709" s="256" t="str">
        <f t="shared" si="32"/>
        <v/>
      </c>
      <c r="AC709" s="256" t="str">
        <f t="shared" si="33"/>
        <v/>
      </c>
      <c r="AK709" s="296" t="str">
        <f t="shared" si="34"/>
        <v/>
      </c>
    </row>
    <row r="710" spans="1:37" x14ac:dyDescent="0.2">
      <c r="A710" s="294">
        <v>699</v>
      </c>
      <c r="B710" s="132"/>
      <c r="C710" s="132"/>
      <c r="D710" s="309"/>
      <c r="E710" s="255"/>
      <c r="F710" s="253"/>
      <c r="G710" s="253"/>
      <c r="H710" s="253"/>
      <c r="I710" s="253"/>
      <c r="J710" s="253"/>
      <c r="K710" s="253"/>
      <c r="L710" s="253"/>
      <c r="M710" s="253"/>
      <c r="N710" s="253"/>
      <c r="AA710" s="256">
        <v>695</v>
      </c>
      <c r="AB710" s="256" t="str">
        <f t="shared" si="32"/>
        <v/>
      </c>
      <c r="AC710" s="256" t="str">
        <f t="shared" si="33"/>
        <v/>
      </c>
      <c r="AK710" s="296" t="str">
        <f t="shared" si="34"/>
        <v/>
      </c>
    </row>
    <row r="711" spans="1:37" x14ac:dyDescent="0.2">
      <c r="A711" s="294">
        <v>700</v>
      </c>
      <c r="B711" s="132"/>
      <c r="C711" s="132"/>
      <c r="D711" s="309"/>
      <c r="E711" s="255"/>
      <c r="F711" s="253"/>
      <c r="G711" s="253"/>
      <c r="H711" s="253"/>
      <c r="I711" s="253"/>
      <c r="J711" s="253"/>
      <c r="K711" s="253"/>
      <c r="L711" s="253"/>
      <c r="M711" s="253"/>
      <c r="N711" s="253"/>
      <c r="AA711" s="256">
        <v>696</v>
      </c>
      <c r="AB711" s="256" t="str">
        <f t="shared" si="32"/>
        <v/>
      </c>
      <c r="AC711" s="256" t="str">
        <f t="shared" si="33"/>
        <v/>
      </c>
      <c r="AK711" s="296" t="str">
        <f t="shared" si="34"/>
        <v/>
      </c>
    </row>
    <row r="712" spans="1:37" x14ac:dyDescent="0.2">
      <c r="A712" s="294">
        <v>701</v>
      </c>
      <c r="B712" s="132"/>
      <c r="C712" s="132"/>
      <c r="D712" s="309"/>
      <c r="E712" s="255"/>
      <c r="F712" s="253"/>
      <c r="G712" s="253"/>
      <c r="H712" s="253"/>
      <c r="I712" s="253"/>
      <c r="J712" s="253"/>
      <c r="K712" s="253"/>
      <c r="L712" s="253"/>
      <c r="M712" s="253"/>
      <c r="N712" s="253"/>
      <c r="AA712" s="256">
        <v>697</v>
      </c>
      <c r="AB712" s="256" t="str">
        <f t="shared" si="32"/>
        <v/>
      </c>
      <c r="AC712" s="256" t="str">
        <f t="shared" si="33"/>
        <v/>
      </c>
      <c r="AK712" s="296" t="str">
        <f t="shared" si="34"/>
        <v/>
      </c>
    </row>
    <row r="713" spans="1:37" x14ac:dyDescent="0.2">
      <c r="A713" s="294">
        <v>702</v>
      </c>
      <c r="B713" s="132"/>
      <c r="C713" s="132"/>
      <c r="D713" s="309"/>
      <c r="E713" s="255"/>
      <c r="F713" s="253"/>
      <c r="G713" s="253"/>
      <c r="H713" s="253"/>
      <c r="I713" s="253"/>
      <c r="J713" s="253"/>
      <c r="K713" s="253"/>
      <c r="L713" s="253"/>
      <c r="M713" s="253"/>
      <c r="N713" s="253"/>
      <c r="AA713" s="256">
        <v>698</v>
      </c>
      <c r="AB713" s="256" t="str">
        <f t="shared" si="32"/>
        <v/>
      </c>
      <c r="AC713" s="256" t="str">
        <f t="shared" si="33"/>
        <v/>
      </c>
      <c r="AK713" s="296" t="str">
        <f t="shared" si="34"/>
        <v/>
      </c>
    </row>
    <row r="714" spans="1:37" x14ac:dyDescent="0.2">
      <c r="A714" s="294">
        <v>703</v>
      </c>
      <c r="B714" s="132"/>
      <c r="C714" s="132"/>
      <c r="D714" s="309"/>
      <c r="E714" s="255"/>
      <c r="F714" s="253"/>
      <c r="G714" s="253"/>
      <c r="H714" s="253"/>
      <c r="I714" s="253"/>
      <c r="J714" s="253"/>
      <c r="K714" s="253"/>
      <c r="L714" s="253"/>
      <c r="M714" s="253"/>
      <c r="N714" s="253"/>
      <c r="AA714" s="256">
        <v>699</v>
      </c>
      <c r="AB714" s="256" t="str">
        <f t="shared" si="32"/>
        <v/>
      </c>
      <c r="AC714" s="256" t="str">
        <f t="shared" si="33"/>
        <v/>
      </c>
      <c r="AK714" s="296" t="str">
        <f t="shared" si="34"/>
        <v/>
      </c>
    </row>
    <row r="715" spans="1:37" x14ac:dyDescent="0.2">
      <c r="A715" s="294">
        <v>704</v>
      </c>
      <c r="B715" s="132"/>
      <c r="C715" s="132"/>
      <c r="D715" s="309"/>
      <c r="E715" s="255"/>
      <c r="F715" s="253"/>
      <c r="G715" s="253"/>
      <c r="H715" s="253"/>
      <c r="I715" s="253"/>
      <c r="J715" s="253"/>
      <c r="K715" s="253"/>
      <c r="L715" s="253"/>
      <c r="M715" s="253"/>
      <c r="N715" s="253"/>
      <c r="AA715" s="256">
        <v>700</v>
      </c>
      <c r="AB715" s="256" t="str">
        <f t="shared" si="32"/>
        <v/>
      </c>
      <c r="AC715" s="256" t="str">
        <f t="shared" si="33"/>
        <v/>
      </c>
      <c r="AK715" s="296" t="str">
        <f t="shared" si="34"/>
        <v/>
      </c>
    </row>
    <row r="716" spans="1:37" x14ac:dyDescent="0.2">
      <c r="A716" s="294">
        <v>705</v>
      </c>
      <c r="B716" s="132"/>
      <c r="C716" s="132"/>
      <c r="D716" s="309"/>
      <c r="E716" s="255"/>
      <c r="F716" s="253"/>
      <c r="G716" s="253"/>
      <c r="H716" s="253"/>
      <c r="I716" s="253"/>
      <c r="J716" s="253"/>
      <c r="K716" s="253"/>
      <c r="L716" s="253"/>
      <c r="M716" s="253"/>
      <c r="N716" s="253"/>
      <c r="AA716" s="256">
        <v>701</v>
      </c>
      <c r="AB716" s="256" t="str">
        <f t="shared" si="32"/>
        <v/>
      </c>
      <c r="AC716" s="256" t="str">
        <f t="shared" si="33"/>
        <v/>
      </c>
      <c r="AK716" s="296" t="str">
        <f t="shared" si="34"/>
        <v/>
      </c>
    </row>
    <row r="717" spans="1:37" x14ac:dyDescent="0.2">
      <c r="A717" s="294">
        <v>706</v>
      </c>
      <c r="B717" s="132"/>
      <c r="C717" s="132"/>
      <c r="D717" s="309"/>
      <c r="E717" s="255"/>
      <c r="F717" s="253"/>
      <c r="G717" s="253"/>
      <c r="H717" s="253"/>
      <c r="I717" s="253"/>
      <c r="J717" s="253"/>
      <c r="K717" s="253"/>
      <c r="L717" s="253"/>
      <c r="M717" s="253"/>
      <c r="N717" s="253"/>
      <c r="AA717" s="256">
        <v>702</v>
      </c>
      <c r="AB717" s="256" t="str">
        <f t="shared" si="32"/>
        <v/>
      </c>
      <c r="AC717" s="256" t="str">
        <f t="shared" si="33"/>
        <v/>
      </c>
      <c r="AK717" s="296" t="str">
        <f t="shared" si="34"/>
        <v/>
      </c>
    </row>
    <row r="718" spans="1:37" x14ac:dyDescent="0.2">
      <c r="A718" s="294">
        <v>707</v>
      </c>
      <c r="B718" s="132"/>
      <c r="C718" s="132"/>
      <c r="D718" s="309"/>
      <c r="E718" s="255"/>
      <c r="F718" s="253"/>
      <c r="G718" s="253"/>
      <c r="H718" s="253"/>
      <c r="I718" s="253"/>
      <c r="J718" s="253"/>
      <c r="K718" s="253"/>
      <c r="L718" s="253"/>
      <c r="M718" s="253"/>
      <c r="N718" s="253"/>
      <c r="AA718" s="256">
        <v>703</v>
      </c>
      <c r="AB718" s="256" t="str">
        <f t="shared" si="32"/>
        <v/>
      </c>
      <c r="AC718" s="256" t="str">
        <f t="shared" si="33"/>
        <v/>
      </c>
      <c r="AK718" s="296" t="str">
        <f t="shared" si="34"/>
        <v/>
      </c>
    </row>
    <row r="719" spans="1:37" x14ac:dyDescent="0.2">
      <c r="A719" s="294">
        <v>708</v>
      </c>
      <c r="B719" s="132"/>
      <c r="C719" s="132"/>
      <c r="D719" s="309"/>
      <c r="E719" s="255"/>
      <c r="F719" s="253"/>
      <c r="G719" s="253"/>
      <c r="H719" s="253"/>
      <c r="I719" s="253"/>
      <c r="J719" s="253"/>
      <c r="K719" s="253"/>
      <c r="L719" s="253"/>
      <c r="M719" s="253"/>
      <c r="N719" s="253"/>
      <c r="AA719" s="256">
        <v>704</v>
      </c>
      <c r="AB719" s="256" t="str">
        <f t="shared" si="32"/>
        <v/>
      </c>
      <c r="AC719" s="256" t="str">
        <f t="shared" si="33"/>
        <v/>
      </c>
      <c r="AK719" s="296" t="str">
        <f t="shared" si="34"/>
        <v/>
      </c>
    </row>
    <row r="720" spans="1:37" x14ac:dyDescent="0.2">
      <c r="A720" s="294">
        <v>709</v>
      </c>
      <c r="B720" s="132"/>
      <c r="C720" s="132"/>
      <c r="D720" s="309"/>
      <c r="E720" s="255"/>
      <c r="F720" s="253"/>
      <c r="G720" s="253"/>
      <c r="H720" s="253"/>
      <c r="I720" s="253"/>
      <c r="J720" s="253"/>
      <c r="K720" s="253"/>
      <c r="L720" s="253"/>
      <c r="M720" s="253"/>
      <c r="N720" s="253"/>
      <c r="AA720" s="256">
        <v>705</v>
      </c>
      <c r="AB720" s="256" t="str">
        <f t="shared" ref="AB720:AB783" si="35">IF(AK721="","",B716)</f>
        <v/>
      </c>
      <c r="AC720" s="256" t="str">
        <f t="shared" ref="AC720:AC783" si="36">IF(AK721="","",C716)</f>
        <v/>
      </c>
      <c r="AK720" s="296" t="str">
        <f t="shared" si="34"/>
        <v/>
      </c>
    </row>
    <row r="721" spans="1:37" x14ac:dyDescent="0.2">
      <c r="A721" s="294">
        <v>710</v>
      </c>
      <c r="B721" s="132"/>
      <c r="C721" s="132"/>
      <c r="D721" s="309"/>
      <c r="E721" s="255"/>
      <c r="F721" s="253"/>
      <c r="G721" s="253"/>
      <c r="H721" s="253"/>
      <c r="I721" s="253"/>
      <c r="J721" s="253"/>
      <c r="K721" s="253"/>
      <c r="L721" s="253"/>
      <c r="M721" s="253"/>
      <c r="N721" s="253"/>
      <c r="AA721" s="256">
        <v>706</v>
      </c>
      <c r="AB721" s="256" t="str">
        <f t="shared" si="35"/>
        <v/>
      </c>
      <c r="AC721" s="256" t="str">
        <f t="shared" si="36"/>
        <v/>
      </c>
      <c r="AK721" s="296" t="str">
        <f t="shared" ref="AK721:AK784" si="37">IF(OR(B716=0,C716=0),"",C716-B716)</f>
        <v/>
      </c>
    </row>
    <row r="722" spans="1:37" x14ac:dyDescent="0.2">
      <c r="A722" s="294">
        <v>711</v>
      </c>
      <c r="B722" s="132"/>
      <c r="C722" s="132"/>
      <c r="D722" s="309"/>
      <c r="E722" s="255"/>
      <c r="F722" s="253"/>
      <c r="G722" s="253"/>
      <c r="H722" s="253"/>
      <c r="I722" s="253"/>
      <c r="J722" s="253"/>
      <c r="K722" s="253"/>
      <c r="L722" s="253"/>
      <c r="M722" s="253"/>
      <c r="N722" s="253"/>
      <c r="AA722" s="256">
        <v>707</v>
      </c>
      <c r="AB722" s="256" t="str">
        <f t="shared" si="35"/>
        <v/>
      </c>
      <c r="AC722" s="256" t="str">
        <f t="shared" si="36"/>
        <v/>
      </c>
      <c r="AK722" s="296" t="str">
        <f t="shared" si="37"/>
        <v/>
      </c>
    </row>
    <row r="723" spans="1:37" x14ac:dyDescent="0.2">
      <c r="A723" s="294">
        <v>712</v>
      </c>
      <c r="B723" s="132"/>
      <c r="C723" s="132"/>
      <c r="D723" s="309"/>
      <c r="E723" s="255"/>
      <c r="F723" s="253"/>
      <c r="G723" s="253"/>
      <c r="H723" s="253"/>
      <c r="I723" s="253"/>
      <c r="J723" s="253"/>
      <c r="K723" s="253"/>
      <c r="L723" s="253"/>
      <c r="M723" s="253"/>
      <c r="N723" s="253"/>
      <c r="AA723" s="256">
        <v>708</v>
      </c>
      <c r="AB723" s="256" t="str">
        <f t="shared" si="35"/>
        <v/>
      </c>
      <c r="AC723" s="256" t="str">
        <f t="shared" si="36"/>
        <v/>
      </c>
      <c r="AK723" s="296" t="str">
        <f t="shared" si="37"/>
        <v/>
      </c>
    </row>
    <row r="724" spans="1:37" x14ac:dyDescent="0.2">
      <c r="A724" s="294">
        <v>713</v>
      </c>
      <c r="B724" s="132"/>
      <c r="C724" s="132"/>
      <c r="D724" s="309"/>
      <c r="E724" s="255"/>
      <c r="F724" s="253"/>
      <c r="G724" s="253"/>
      <c r="H724" s="253"/>
      <c r="I724" s="253"/>
      <c r="J724" s="253"/>
      <c r="K724" s="253"/>
      <c r="L724" s="253"/>
      <c r="M724" s="253"/>
      <c r="N724" s="253"/>
      <c r="AA724" s="256">
        <v>709</v>
      </c>
      <c r="AB724" s="256" t="str">
        <f t="shared" si="35"/>
        <v/>
      </c>
      <c r="AC724" s="256" t="str">
        <f t="shared" si="36"/>
        <v/>
      </c>
      <c r="AK724" s="296" t="str">
        <f t="shared" si="37"/>
        <v/>
      </c>
    </row>
    <row r="725" spans="1:37" x14ac:dyDescent="0.2">
      <c r="A725" s="294">
        <v>714</v>
      </c>
      <c r="B725" s="132"/>
      <c r="C725" s="132"/>
      <c r="D725" s="309"/>
      <c r="E725" s="255"/>
      <c r="F725" s="253"/>
      <c r="G725" s="253"/>
      <c r="H725" s="253"/>
      <c r="I725" s="253"/>
      <c r="J725" s="253"/>
      <c r="K725" s="253"/>
      <c r="L725" s="253"/>
      <c r="M725" s="253"/>
      <c r="N725" s="253"/>
      <c r="AA725" s="256">
        <v>710</v>
      </c>
      <c r="AB725" s="256" t="str">
        <f t="shared" si="35"/>
        <v/>
      </c>
      <c r="AC725" s="256" t="str">
        <f t="shared" si="36"/>
        <v/>
      </c>
      <c r="AK725" s="296" t="str">
        <f t="shared" si="37"/>
        <v/>
      </c>
    </row>
    <row r="726" spans="1:37" x14ac:dyDescent="0.2">
      <c r="A726" s="294">
        <v>715</v>
      </c>
      <c r="B726" s="132"/>
      <c r="C726" s="132"/>
      <c r="D726" s="309"/>
      <c r="E726" s="255"/>
      <c r="F726" s="253"/>
      <c r="G726" s="253"/>
      <c r="H726" s="253"/>
      <c r="I726" s="253"/>
      <c r="J726" s="253"/>
      <c r="K726" s="253"/>
      <c r="L726" s="253"/>
      <c r="M726" s="253"/>
      <c r="N726" s="253"/>
      <c r="AA726" s="256">
        <v>711</v>
      </c>
      <c r="AB726" s="256" t="str">
        <f t="shared" si="35"/>
        <v/>
      </c>
      <c r="AC726" s="256" t="str">
        <f t="shared" si="36"/>
        <v/>
      </c>
      <c r="AK726" s="296" t="str">
        <f t="shared" si="37"/>
        <v/>
      </c>
    </row>
    <row r="727" spans="1:37" x14ac:dyDescent="0.2">
      <c r="A727" s="294">
        <v>716</v>
      </c>
      <c r="B727" s="132"/>
      <c r="C727" s="132"/>
      <c r="D727" s="309"/>
      <c r="E727" s="255"/>
      <c r="F727" s="253"/>
      <c r="G727" s="253"/>
      <c r="H727" s="253"/>
      <c r="I727" s="253"/>
      <c r="J727" s="253"/>
      <c r="K727" s="253"/>
      <c r="L727" s="253"/>
      <c r="M727" s="253"/>
      <c r="N727" s="253"/>
      <c r="AA727" s="256">
        <v>712</v>
      </c>
      <c r="AB727" s="256" t="str">
        <f t="shared" si="35"/>
        <v/>
      </c>
      <c r="AC727" s="256" t="str">
        <f t="shared" si="36"/>
        <v/>
      </c>
      <c r="AK727" s="296" t="str">
        <f t="shared" si="37"/>
        <v/>
      </c>
    </row>
    <row r="728" spans="1:37" x14ac:dyDescent="0.2">
      <c r="A728" s="294">
        <v>717</v>
      </c>
      <c r="B728" s="132"/>
      <c r="C728" s="132"/>
      <c r="D728" s="309"/>
      <c r="E728" s="255"/>
      <c r="F728" s="253"/>
      <c r="G728" s="253"/>
      <c r="H728" s="253"/>
      <c r="I728" s="253"/>
      <c r="J728" s="253"/>
      <c r="K728" s="253"/>
      <c r="L728" s="253"/>
      <c r="M728" s="253"/>
      <c r="N728" s="253"/>
      <c r="AA728" s="256">
        <v>713</v>
      </c>
      <c r="AB728" s="256" t="str">
        <f t="shared" si="35"/>
        <v/>
      </c>
      <c r="AC728" s="256" t="str">
        <f t="shared" si="36"/>
        <v/>
      </c>
      <c r="AK728" s="296" t="str">
        <f t="shared" si="37"/>
        <v/>
      </c>
    </row>
    <row r="729" spans="1:37" x14ac:dyDescent="0.2">
      <c r="A729" s="294">
        <v>718</v>
      </c>
      <c r="B729" s="132"/>
      <c r="C729" s="132"/>
      <c r="D729" s="309"/>
      <c r="E729" s="255"/>
      <c r="F729" s="253"/>
      <c r="G729" s="253"/>
      <c r="H729" s="253"/>
      <c r="I729" s="253"/>
      <c r="J729" s="253"/>
      <c r="K729" s="253"/>
      <c r="L729" s="253"/>
      <c r="M729" s="253"/>
      <c r="N729" s="253"/>
      <c r="AA729" s="256">
        <v>714</v>
      </c>
      <c r="AB729" s="256" t="str">
        <f t="shared" si="35"/>
        <v/>
      </c>
      <c r="AC729" s="256" t="str">
        <f t="shared" si="36"/>
        <v/>
      </c>
      <c r="AK729" s="296" t="str">
        <f t="shared" si="37"/>
        <v/>
      </c>
    </row>
    <row r="730" spans="1:37" x14ac:dyDescent="0.2">
      <c r="A730" s="294">
        <v>719</v>
      </c>
      <c r="B730" s="132"/>
      <c r="C730" s="132"/>
      <c r="D730" s="309"/>
      <c r="E730" s="255"/>
      <c r="F730" s="253"/>
      <c r="G730" s="253"/>
      <c r="H730" s="253"/>
      <c r="I730" s="253"/>
      <c r="J730" s="253"/>
      <c r="K730" s="253"/>
      <c r="L730" s="253"/>
      <c r="M730" s="253"/>
      <c r="N730" s="253"/>
      <c r="AA730" s="256">
        <v>715</v>
      </c>
      <c r="AB730" s="256" t="str">
        <f t="shared" si="35"/>
        <v/>
      </c>
      <c r="AC730" s="256" t="str">
        <f t="shared" si="36"/>
        <v/>
      </c>
      <c r="AK730" s="296" t="str">
        <f t="shared" si="37"/>
        <v/>
      </c>
    </row>
    <row r="731" spans="1:37" x14ac:dyDescent="0.2">
      <c r="A731" s="294">
        <v>720</v>
      </c>
      <c r="B731" s="132"/>
      <c r="C731" s="132"/>
      <c r="D731" s="309"/>
      <c r="E731" s="255"/>
      <c r="F731" s="253"/>
      <c r="G731" s="253"/>
      <c r="H731" s="253"/>
      <c r="I731" s="253"/>
      <c r="J731" s="253"/>
      <c r="K731" s="253"/>
      <c r="L731" s="253"/>
      <c r="M731" s="253"/>
      <c r="N731" s="253"/>
      <c r="AA731" s="256">
        <v>716</v>
      </c>
      <c r="AB731" s="256" t="str">
        <f t="shared" si="35"/>
        <v/>
      </c>
      <c r="AC731" s="256" t="str">
        <f t="shared" si="36"/>
        <v/>
      </c>
      <c r="AK731" s="296" t="str">
        <f t="shared" si="37"/>
        <v/>
      </c>
    </row>
    <row r="732" spans="1:37" x14ac:dyDescent="0.2">
      <c r="A732" s="294">
        <v>721</v>
      </c>
      <c r="B732" s="132"/>
      <c r="C732" s="132"/>
      <c r="D732" s="309"/>
      <c r="E732" s="255"/>
      <c r="F732" s="253"/>
      <c r="G732" s="253"/>
      <c r="H732" s="253"/>
      <c r="I732" s="253"/>
      <c r="J732" s="253"/>
      <c r="K732" s="253"/>
      <c r="L732" s="253"/>
      <c r="M732" s="253"/>
      <c r="N732" s="253"/>
      <c r="AA732" s="256">
        <v>717</v>
      </c>
      <c r="AB732" s="256" t="str">
        <f t="shared" si="35"/>
        <v/>
      </c>
      <c r="AC732" s="256" t="str">
        <f t="shared" si="36"/>
        <v/>
      </c>
      <c r="AK732" s="296" t="str">
        <f t="shared" si="37"/>
        <v/>
      </c>
    </row>
    <row r="733" spans="1:37" x14ac:dyDescent="0.2">
      <c r="A733" s="294">
        <v>722</v>
      </c>
      <c r="B733" s="132"/>
      <c r="C733" s="132"/>
      <c r="D733" s="309"/>
      <c r="E733" s="255"/>
      <c r="F733" s="253"/>
      <c r="G733" s="253"/>
      <c r="H733" s="253"/>
      <c r="I733" s="253"/>
      <c r="J733" s="253"/>
      <c r="K733" s="253"/>
      <c r="L733" s="253"/>
      <c r="M733" s="253"/>
      <c r="N733" s="253"/>
      <c r="AA733" s="256">
        <v>718</v>
      </c>
      <c r="AB733" s="256" t="str">
        <f t="shared" si="35"/>
        <v/>
      </c>
      <c r="AC733" s="256" t="str">
        <f t="shared" si="36"/>
        <v/>
      </c>
      <c r="AK733" s="296" t="str">
        <f t="shared" si="37"/>
        <v/>
      </c>
    </row>
    <row r="734" spans="1:37" x14ac:dyDescent="0.2">
      <c r="A734" s="294">
        <v>723</v>
      </c>
      <c r="B734" s="132"/>
      <c r="C734" s="132"/>
      <c r="D734" s="309"/>
      <c r="E734" s="255"/>
      <c r="F734" s="253"/>
      <c r="G734" s="253"/>
      <c r="H734" s="253"/>
      <c r="I734" s="253"/>
      <c r="J734" s="253"/>
      <c r="K734" s="253"/>
      <c r="L734" s="253"/>
      <c r="M734" s="253"/>
      <c r="N734" s="253"/>
      <c r="AA734" s="256">
        <v>719</v>
      </c>
      <c r="AB734" s="256" t="str">
        <f t="shared" si="35"/>
        <v/>
      </c>
      <c r="AC734" s="256" t="str">
        <f t="shared" si="36"/>
        <v/>
      </c>
      <c r="AK734" s="296" t="str">
        <f t="shared" si="37"/>
        <v/>
      </c>
    </row>
    <row r="735" spans="1:37" x14ac:dyDescent="0.2">
      <c r="A735" s="294">
        <v>724</v>
      </c>
      <c r="B735" s="132"/>
      <c r="C735" s="132"/>
      <c r="D735" s="309"/>
      <c r="E735" s="255"/>
      <c r="F735" s="253"/>
      <c r="G735" s="253"/>
      <c r="H735" s="253"/>
      <c r="I735" s="253"/>
      <c r="J735" s="253"/>
      <c r="K735" s="253"/>
      <c r="L735" s="253"/>
      <c r="M735" s="253"/>
      <c r="N735" s="253"/>
      <c r="AA735" s="256">
        <v>720</v>
      </c>
      <c r="AB735" s="256" t="str">
        <f t="shared" si="35"/>
        <v/>
      </c>
      <c r="AC735" s="256" t="str">
        <f t="shared" si="36"/>
        <v/>
      </c>
      <c r="AK735" s="296" t="str">
        <f t="shared" si="37"/>
        <v/>
      </c>
    </row>
    <row r="736" spans="1:37" x14ac:dyDescent="0.2">
      <c r="A736" s="294">
        <v>725</v>
      </c>
      <c r="B736" s="132"/>
      <c r="C736" s="132"/>
      <c r="D736" s="309"/>
      <c r="E736" s="255"/>
      <c r="F736" s="253"/>
      <c r="G736" s="253"/>
      <c r="H736" s="253"/>
      <c r="I736" s="253"/>
      <c r="J736" s="253"/>
      <c r="K736" s="253"/>
      <c r="L736" s="253"/>
      <c r="M736" s="253"/>
      <c r="N736" s="253"/>
      <c r="AA736" s="256">
        <v>721</v>
      </c>
      <c r="AB736" s="256" t="str">
        <f t="shared" si="35"/>
        <v/>
      </c>
      <c r="AC736" s="256" t="str">
        <f t="shared" si="36"/>
        <v/>
      </c>
      <c r="AK736" s="296" t="str">
        <f t="shared" si="37"/>
        <v/>
      </c>
    </row>
    <row r="737" spans="1:37" x14ac:dyDescent="0.2">
      <c r="A737" s="294">
        <v>726</v>
      </c>
      <c r="B737" s="132"/>
      <c r="C737" s="132"/>
      <c r="D737" s="309"/>
      <c r="E737" s="255"/>
      <c r="F737" s="253"/>
      <c r="G737" s="253"/>
      <c r="H737" s="253"/>
      <c r="I737" s="253"/>
      <c r="J737" s="253"/>
      <c r="K737" s="253"/>
      <c r="L737" s="253"/>
      <c r="M737" s="253"/>
      <c r="N737" s="253"/>
      <c r="AA737" s="256">
        <v>722</v>
      </c>
      <c r="AB737" s="256" t="str">
        <f t="shared" si="35"/>
        <v/>
      </c>
      <c r="AC737" s="256" t="str">
        <f t="shared" si="36"/>
        <v/>
      </c>
      <c r="AK737" s="296" t="str">
        <f t="shared" si="37"/>
        <v/>
      </c>
    </row>
    <row r="738" spans="1:37" x14ac:dyDescent="0.2">
      <c r="A738" s="294">
        <v>727</v>
      </c>
      <c r="B738" s="132"/>
      <c r="C738" s="132"/>
      <c r="D738" s="309"/>
      <c r="E738" s="255"/>
      <c r="F738" s="253"/>
      <c r="G738" s="253"/>
      <c r="H738" s="253"/>
      <c r="I738" s="253"/>
      <c r="J738" s="253"/>
      <c r="K738" s="253"/>
      <c r="L738" s="253"/>
      <c r="M738" s="253"/>
      <c r="N738" s="253"/>
      <c r="AA738" s="256">
        <v>723</v>
      </c>
      <c r="AB738" s="256" t="str">
        <f t="shared" si="35"/>
        <v/>
      </c>
      <c r="AC738" s="256" t="str">
        <f t="shared" si="36"/>
        <v/>
      </c>
      <c r="AK738" s="296" t="str">
        <f t="shared" si="37"/>
        <v/>
      </c>
    </row>
    <row r="739" spans="1:37" x14ac:dyDescent="0.2">
      <c r="A739" s="294">
        <v>728</v>
      </c>
      <c r="B739" s="132"/>
      <c r="C739" s="132"/>
      <c r="D739" s="309"/>
      <c r="E739" s="255"/>
      <c r="F739" s="253"/>
      <c r="G739" s="253"/>
      <c r="H739" s="253"/>
      <c r="I739" s="253"/>
      <c r="J739" s="253"/>
      <c r="K739" s="253"/>
      <c r="L739" s="253"/>
      <c r="M739" s="253"/>
      <c r="N739" s="253"/>
      <c r="AA739" s="256">
        <v>724</v>
      </c>
      <c r="AB739" s="256" t="str">
        <f t="shared" si="35"/>
        <v/>
      </c>
      <c r="AC739" s="256" t="str">
        <f t="shared" si="36"/>
        <v/>
      </c>
      <c r="AK739" s="296" t="str">
        <f t="shared" si="37"/>
        <v/>
      </c>
    </row>
    <row r="740" spans="1:37" x14ac:dyDescent="0.2">
      <c r="A740" s="294">
        <v>729</v>
      </c>
      <c r="B740" s="132"/>
      <c r="C740" s="132"/>
      <c r="D740" s="309"/>
      <c r="E740" s="255"/>
      <c r="F740" s="253"/>
      <c r="G740" s="253"/>
      <c r="H740" s="253"/>
      <c r="I740" s="253"/>
      <c r="J740" s="253"/>
      <c r="K740" s="253"/>
      <c r="L740" s="253"/>
      <c r="M740" s="253"/>
      <c r="N740" s="253"/>
      <c r="AA740" s="256">
        <v>725</v>
      </c>
      <c r="AB740" s="256" t="str">
        <f t="shared" si="35"/>
        <v/>
      </c>
      <c r="AC740" s="256" t="str">
        <f t="shared" si="36"/>
        <v/>
      </c>
      <c r="AK740" s="296" t="str">
        <f t="shared" si="37"/>
        <v/>
      </c>
    </row>
    <row r="741" spans="1:37" x14ac:dyDescent="0.2">
      <c r="A741" s="294">
        <v>730</v>
      </c>
      <c r="B741" s="132"/>
      <c r="C741" s="132"/>
      <c r="D741" s="309"/>
      <c r="E741" s="255"/>
      <c r="F741" s="253"/>
      <c r="G741" s="253"/>
      <c r="H741" s="253"/>
      <c r="I741" s="253"/>
      <c r="J741" s="253"/>
      <c r="K741" s="253"/>
      <c r="L741" s="253"/>
      <c r="M741" s="253"/>
      <c r="N741" s="253"/>
      <c r="AA741" s="256">
        <v>726</v>
      </c>
      <c r="AB741" s="256" t="str">
        <f t="shared" si="35"/>
        <v/>
      </c>
      <c r="AC741" s="256" t="str">
        <f t="shared" si="36"/>
        <v/>
      </c>
      <c r="AK741" s="296" t="str">
        <f t="shared" si="37"/>
        <v/>
      </c>
    </row>
    <row r="742" spans="1:37" x14ac:dyDescent="0.2">
      <c r="A742" s="294">
        <v>731</v>
      </c>
      <c r="B742" s="132"/>
      <c r="C742" s="132"/>
      <c r="D742" s="309"/>
      <c r="E742" s="255"/>
      <c r="F742" s="253"/>
      <c r="G742" s="253"/>
      <c r="H742" s="253"/>
      <c r="I742" s="253"/>
      <c r="J742" s="253"/>
      <c r="K742" s="253"/>
      <c r="L742" s="253"/>
      <c r="M742" s="253"/>
      <c r="N742" s="253"/>
      <c r="AA742" s="256">
        <v>727</v>
      </c>
      <c r="AB742" s="256" t="str">
        <f t="shared" si="35"/>
        <v/>
      </c>
      <c r="AC742" s="256" t="str">
        <f t="shared" si="36"/>
        <v/>
      </c>
      <c r="AK742" s="296" t="str">
        <f t="shared" si="37"/>
        <v/>
      </c>
    </row>
    <row r="743" spans="1:37" x14ac:dyDescent="0.2">
      <c r="A743" s="294">
        <v>732</v>
      </c>
      <c r="B743" s="132"/>
      <c r="C743" s="132"/>
      <c r="D743" s="309"/>
      <c r="E743" s="255"/>
      <c r="F743" s="253"/>
      <c r="G743" s="253"/>
      <c r="H743" s="253"/>
      <c r="I743" s="253"/>
      <c r="J743" s="253"/>
      <c r="K743" s="253"/>
      <c r="L743" s="253"/>
      <c r="M743" s="253"/>
      <c r="N743" s="253"/>
      <c r="AA743" s="256">
        <v>728</v>
      </c>
      <c r="AB743" s="256" t="str">
        <f t="shared" si="35"/>
        <v/>
      </c>
      <c r="AC743" s="256" t="str">
        <f t="shared" si="36"/>
        <v/>
      </c>
      <c r="AK743" s="296" t="str">
        <f t="shared" si="37"/>
        <v/>
      </c>
    </row>
    <row r="744" spans="1:37" x14ac:dyDescent="0.2">
      <c r="A744" s="294">
        <v>733</v>
      </c>
      <c r="B744" s="132"/>
      <c r="C744" s="132"/>
      <c r="D744" s="309"/>
      <c r="E744" s="255"/>
      <c r="F744" s="253"/>
      <c r="G744" s="253"/>
      <c r="H744" s="253"/>
      <c r="I744" s="253"/>
      <c r="J744" s="253"/>
      <c r="K744" s="253"/>
      <c r="L744" s="253"/>
      <c r="M744" s="253"/>
      <c r="N744" s="253"/>
      <c r="AA744" s="256">
        <v>729</v>
      </c>
      <c r="AB744" s="256" t="str">
        <f t="shared" si="35"/>
        <v/>
      </c>
      <c r="AC744" s="256" t="str">
        <f t="shared" si="36"/>
        <v/>
      </c>
      <c r="AK744" s="296" t="str">
        <f t="shared" si="37"/>
        <v/>
      </c>
    </row>
    <row r="745" spans="1:37" x14ac:dyDescent="0.2">
      <c r="A745" s="294">
        <v>734</v>
      </c>
      <c r="B745" s="132"/>
      <c r="C745" s="132"/>
      <c r="D745" s="309"/>
      <c r="E745" s="255"/>
      <c r="F745" s="253"/>
      <c r="G745" s="253"/>
      <c r="H745" s="253"/>
      <c r="I745" s="253"/>
      <c r="J745" s="253"/>
      <c r="K745" s="253"/>
      <c r="L745" s="253"/>
      <c r="M745" s="253"/>
      <c r="N745" s="253"/>
      <c r="AA745" s="256">
        <v>730</v>
      </c>
      <c r="AB745" s="256" t="str">
        <f t="shared" si="35"/>
        <v/>
      </c>
      <c r="AC745" s="256" t="str">
        <f t="shared" si="36"/>
        <v/>
      </c>
      <c r="AK745" s="296" t="str">
        <f t="shared" si="37"/>
        <v/>
      </c>
    </row>
    <row r="746" spans="1:37" x14ac:dyDescent="0.2">
      <c r="A746" s="294">
        <v>735</v>
      </c>
      <c r="B746" s="132"/>
      <c r="C746" s="132"/>
      <c r="D746" s="309"/>
      <c r="E746" s="255"/>
      <c r="F746" s="253"/>
      <c r="G746" s="253"/>
      <c r="H746" s="253"/>
      <c r="I746" s="253"/>
      <c r="J746" s="253"/>
      <c r="K746" s="253"/>
      <c r="L746" s="253"/>
      <c r="M746" s="253"/>
      <c r="N746" s="253"/>
      <c r="AA746" s="256">
        <v>731</v>
      </c>
      <c r="AB746" s="256" t="str">
        <f t="shared" si="35"/>
        <v/>
      </c>
      <c r="AC746" s="256" t="str">
        <f t="shared" si="36"/>
        <v/>
      </c>
      <c r="AK746" s="296" t="str">
        <f t="shared" si="37"/>
        <v/>
      </c>
    </row>
    <row r="747" spans="1:37" x14ac:dyDescent="0.2">
      <c r="A747" s="294">
        <v>736</v>
      </c>
      <c r="B747" s="132"/>
      <c r="C747" s="132"/>
      <c r="D747" s="309"/>
      <c r="E747" s="255"/>
      <c r="F747" s="253"/>
      <c r="G747" s="253"/>
      <c r="H747" s="253"/>
      <c r="I747" s="253"/>
      <c r="J747" s="253"/>
      <c r="K747" s="253"/>
      <c r="L747" s="253"/>
      <c r="M747" s="253"/>
      <c r="N747" s="253"/>
      <c r="AA747" s="256">
        <v>732</v>
      </c>
      <c r="AB747" s="256" t="str">
        <f t="shared" si="35"/>
        <v/>
      </c>
      <c r="AC747" s="256" t="str">
        <f t="shared" si="36"/>
        <v/>
      </c>
      <c r="AK747" s="296" t="str">
        <f t="shared" si="37"/>
        <v/>
      </c>
    </row>
    <row r="748" spans="1:37" x14ac:dyDescent="0.2">
      <c r="A748" s="294">
        <v>737</v>
      </c>
      <c r="B748" s="132"/>
      <c r="C748" s="132"/>
      <c r="D748" s="309"/>
      <c r="E748" s="255"/>
      <c r="F748" s="253"/>
      <c r="G748" s="253"/>
      <c r="H748" s="253"/>
      <c r="I748" s="253"/>
      <c r="J748" s="253"/>
      <c r="K748" s="253"/>
      <c r="L748" s="253"/>
      <c r="M748" s="253"/>
      <c r="N748" s="253"/>
      <c r="AA748" s="256">
        <v>733</v>
      </c>
      <c r="AB748" s="256" t="str">
        <f t="shared" si="35"/>
        <v/>
      </c>
      <c r="AC748" s="256" t="str">
        <f t="shared" si="36"/>
        <v/>
      </c>
      <c r="AK748" s="296" t="str">
        <f t="shared" si="37"/>
        <v/>
      </c>
    </row>
    <row r="749" spans="1:37" x14ac:dyDescent="0.2">
      <c r="A749" s="294">
        <v>738</v>
      </c>
      <c r="B749" s="132"/>
      <c r="C749" s="132"/>
      <c r="D749" s="309"/>
      <c r="E749" s="255"/>
      <c r="F749" s="253"/>
      <c r="G749" s="253"/>
      <c r="H749" s="253"/>
      <c r="I749" s="253"/>
      <c r="J749" s="253"/>
      <c r="K749" s="253"/>
      <c r="L749" s="253"/>
      <c r="M749" s="253"/>
      <c r="N749" s="253"/>
      <c r="AA749" s="256">
        <v>734</v>
      </c>
      <c r="AB749" s="256" t="str">
        <f t="shared" si="35"/>
        <v/>
      </c>
      <c r="AC749" s="256" t="str">
        <f t="shared" si="36"/>
        <v/>
      </c>
      <c r="AK749" s="296" t="str">
        <f t="shared" si="37"/>
        <v/>
      </c>
    </row>
    <row r="750" spans="1:37" x14ac:dyDescent="0.2">
      <c r="A750" s="294">
        <v>739</v>
      </c>
      <c r="B750" s="132"/>
      <c r="C750" s="132"/>
      <c r="D750" s="309"/>
      <c r="E750" s="255"/>
      <c r="F750" s="253"/>
      <c r="G750" s="253"/>
      <c r="H750" s="253"/>
      <c r="I750" s="253"/>
      <c r="J750" s="253"/>
      <c r="K750" s="253"/>
      <c r="L750" s="253"/>
      <c r="M750" s="253"/>
      <c r="N750" s="253"/>
      <c r="AA750" s="256">
        <v>735</v>
      </c>
      <c r="AB750" s="256" t="str">
        <f t="shared" si="35"/>
        <v/>
      </c>
      <c r="AC750" s="256" t="str">
        <f t="shared" si="36"/>
        <v/>
      </c>
      <c r="AK750" s="296" t="str">
        <f t="shared" si="37"/>
        <v/>
      </c>
    </row>
    <row r="751" spans="1:37" x14ac:dyDescent="0.2">
      <c r="A751" s="294">
        <v>740</v>
      </c>
      <c r="B751" s="132"/>
      <c r="C751" s="132"/>
      <c r="D751" s="309"/>
      <c r="E751" s="255"/>
      <c r="F751" s="253"/>
      <c r="G751" s="253"/>
      <c r="H751" s="253"/>
      <c r="I751" s="253"/>
      <c r="J751" s="253"/>
      <c r="K751" s="253"/>
      <c r="L751" s="253"/>
      <c r="M751" s="253"/>
      <c r="N751" s="253"/>
      <c r="AA751" s="256">
        <v>736</v>
      </c>
      <c r="AB751" s="256" t="str">
        <f t="shared" si="35"/>
        <v/>
      </c>
      <c r="AC751" s="256" t="str">
        <f t="shared" si="36"/>
        <v/>
      </c>
      <c r="AK751" s="296" t="str">
        <f t="shared" si="37"/>
        <v/>
      </c>
    </row>
    <row r="752" spans="1:37" x14ac:dyDescent="0.2">
      <c r="A752" s="294">
        <v>741</v>
      </c>
      <c r="B752" s="132"/>
      <c r="C752" s="132"/>
      <c r="D752" s="309"/>
      <c r="E752" s="255"/>
      <c r="F752" s="253"/>
      <c r="G752" s="253"/>
      <c r="H752" s="253"/>
      <c r="I752" s="253"/>
      <c r="J752" s="253"/>
      <c r="K752" s="253"/>
      <c r="L752" s="253"/>
      <c r="M752" s="253"/>
      <c r="N752" s="253"/>
      <c r="AA752" s="256">
        <v>737</v>
      </c>
      <c r="AB752" s="256" t="str">
        <f t="shared" si="35"/>
        <v/>
      </c>
      <c r="AC752" s="256" t="str">
        <f t="shared" si="36"/>
        <v/>
      </c>
      <c r="AK752" s="296" t="str">
        <f t="shared" si="37"/>
        <v/>
      </c>
    </row>
    <row r="753" spans="1:37" x14ac:dyDescent="0.2">
      <c r="A753" s="294">
        <v>742</v>
      </c>
      <c r="B753" s="132"/>
      <c r="C753" s="132"/>
      <c r="D753" s="309"/>
      <c r="E753" s="255"/>
      <c r="F753" s="253"/>
      <c r="G753" s="253"/>
      <c r="H753" s="253"/>
      <c r="I753" s="253"/>
      <c r="J753" s="253"/>
      <c r="K753" s="253"/>
      <c r="L753" s="253"/>
      <c r="M753" s="253"/>
      <c r="N753" s="253"/>
      <c r="AA753" s="256">
        <v>738</v>
      </c>
      <c r="AB753" s="256" t="str">
        <f t="shared" si="35"/>
        <v/>
      </c>
      <c r="AC753" s="256" t="str">
        <f t="shared" si="36"/>
        <v/>
      </c>
      <c r="AK753" s="296" t="str">
        <f t="shared" si="37"/>
        <v/>
      </c>
    </row>
    <row r="754" spans="1:37" x14ac:dyDescent="0.2">
      <c r="A754" s="294">
        <v>743</v>
      </c>
      <c r="B754" s="132"/>
      <c r="C754" s="132"/>
      <c r="D754" s="309"/>
      <c r="E754" s="255"/>
      <c r="F754" s="253"/>
      <c r="G754" s="253"/>
      <c r="H754" s="253"/>
      <c r="I754" s="253"/>
      <c r="J754" s="253"/>
      <c r="K754" s="253"/>
      <c r="L754" s="253"/>
      <c r="M754" s="253"/>
      <c r="N754" s="253"/>
      <c r="AA754" s="256">
        <v>739</v>
      </c>
      <c r="AB754" s="256" t="str">
        <f t="shared" si="35"/>
        <v/>
      </c>
      <c r="AC754" s="256" t="str">
        <f t="shared" si="36"/>
        <v/>
      </c>
      <c r="AK754" s="296" t="str">
        <f t="shared" si="37"/>
        <v/>
      </c>
    </row>
    <row r="755" spans="1:37" x14ac:dyDescent="0.2">
      <c r="A755" s="294">
        <v>744</v>
      </c>
      <c r="B755" s="132"/>
      <c r="C755" s="132"/>
      <c r="D755" s="309"/>
      <c r="E755" s="255"/>
      <c r="F755" s="253"/>
      <c r="G755" s="253"/>
      <c r="H755" s="253"/>
      <c r="I755" s="253"/>
      <c r="J755" s="253"/>
      <c r="K755" s="253"/>
      <c r="L755" s="253"/>
      <c r="M755" s="253"/>
      <c r="N755" s="253"/>
      <c r="AA755" s="256">
        <v>740</v>
      </c>
      <c r="AB755" s="256" t="str">
        <f t="shared" si="35"/>
        <v/>
      </c>
      <c r="AC755" s="256" t="str">
        <f t="shared" si="36"/>
        <v/>
      </c>
      <c r="AK755" s="296" t="str">
        <f t="shared" si="37"/>
        <v/>
      </c>
    </row>
    <row r="756" spans="1:37" x14ac:dyDescent="0.2">
      <c r="A756" s="294">
        <v>745</v>
      </c>
      <c r="B756" s="132"/>
      <c r="C756" s="132"/>
      <c r="D756" s="309"/>
      <c r="E756" s="255"/>
      <c r="F756" s="253"/>
      <c r="G756" s="253"/>
      <c r="H756" s="253"/>
      <c r="I756" s="253"/>
      <c r="J756" s="253"/>
      <c r="K756" s="253"/>
      <c r="L756" s="253"/>
      <c r="M756" s="253"/>
      <c r="N756" s="253"/>
      <c r="AA756" s="256">
        <v>741</v>
      </c>
      <c r="AB756" s="256" t="str">
        <f t="shared" si="35"/>
        <v/>
      </c>
      <c r="AC756" s="256" t="str">
        <f t="shared" si="36"/>
        <v/>
      </c>
      <c r="AK756" s="296" t="str">
        <f t="shared" si="37"/>
        <v/>
      </c>
    </row>
    <row r="757" spans="1:37" x14ac:dyDescent="0.2">
      <c r="A757" s="294">
        <v>746</v>
      </c>
      <c r="B757" s="132"/>
      <c r="C757" s="132"/>
      <c r="D757" s="309"/>
      <c r="E757" s="255"/>
      <c r="F757" s="253"/>
      <c r="G757" s="253"/>
      <c r="H757" s="253"/>
      <c r="I757" s="253"/>
      <c r="J757" s="253"/>
      <c r="K757" s="253"/>
      <c r="L757" s="253"/>
      <c r="M757" s="253"/>
      <c r="N757" s="253"/>
      <c r="AA757" s="256">
        <v>742</v>
      </c>
      <c r="AB757" s="256" t="str">
        <f t="shared" si="35"/>
        <v/>
      </c>
      <c r="AC757" s="256" t="str">
        <f t="shared" si="36"/>
        <v/>
      </c>
      <c r="AK757" s="296" t="str">
        <f t="shared" si="37"/>
        <v/>
      </c>
    </row>
    <row r="758" spans="1:37" x14ac:dyDescent="0.2">
      <c r="A758" s="294">
        <v>747</v>
      </c>
      <c r="B758" s="132"/>
      <c r="C758" s="132"/>
      <c r="D758" s="309"/>
      <c r="E758" s="255"/>
      <c r="F758" s="253"/>
      <c r="G758" s="253"/>
      <c r="H758" s="253"/>
      <c r="I758" s="253"/>
      <c r="J758" s="253"/>
      <c r="K758" s="253"/>
      <c r="L758" s="253"/>
      <c r="M758" s="253"/>
      <c r="N758" s="253"/>
      <c r="AA758" s="256">
        <v>743</v>
      </c>
      <c r="AB758" s="256" t="str">
        <f t="shared" si="35"/>
        <v/>
      </c>
      <c r="AC758" s="256" t="str">
        <f t="shared" si="36"/>
        <v/>
      </c>
      <c r="AK758" s="296" t="str">
        <f t="shared" si="37"/>
        <v/>
      </c>
    </row>
    <row r="759" spans="1:37" x14ac:dyDescent="0.2">
      <c r="A759" s="294">
        <v>748</v>
      </c>
      <c r="B759" s="132"/>
      <c r="C759" s="132"/>
      <c r="D759" s="309"/>
      <c r="E759" s="255"/>
      <c r="F759" s="253"/>
      <c r="G759" s="253"/>
      <c r="H759" s="253"/>
      <c r="I759" s="253"/>
      <c r="J759" s="253"/>
      <c r="K759" s="253"/>
      <c r="L759" s="253"/>
      <c r="M759" s="253"/>
      <c r="N759" s="253"/>
      <c r="AA759" s="256">
        <v>744</v>
      </c>
      <c r="AB759" s="256" t="str">
        <f t="shared" si="35"/>
        <v/>
      </c>
      <c r="AC759" s="256" t="str">
        <f t="shared" si="36"/>
        <v/>
      </c>
      <c r="AK759" s="296" t="str">
        <f t="shared" si="37"/>
        <v/>
      </c>
    </row>
    <row r="760" spans="1:37" x14ac:dyDescent="0.2">
      <c r="A760" s="294">
        <v>749</v>
      </c>
      <c r="B760" s="132"/>
      <c r="C760" s="132"/>
      <c r="D760" s="309"/>
      <c r="E760" s="255"/>
      <c r="F760" s="253"/>
      <c r="G760" s="253"/>
      <c r="H760" s="253"/>
      <c r="I760" s="253"/>
      <c r="J760" s="253"/>
      <c r="K760" s="253"/>
      <c r="L760" s="253"/>
      <c r="M760" s="253"/>
      <c r="N760" s="253"/>
      <c r="AA760" s="256">
        <v>745</v>
      </c>
      <c r="AB760" s="256" t="str">
        <f t="shared" si="35"/>
        <v/>
      </c>
      <c r="AC760" s="256" t="str">
        <f t="shared" si="36"/>
        <v/>
      </c>
      <c r="AK760" s="296" t="str">
        <f t="shared" si="37"/>
        <v/>
      </c>
    </row>
    <row r="761" spans="1:37" x14ac:dyDescent="0.2">
      <c r="A761" s="294">
        <v>750</v>
      </c>
      <c r="B761" s="132"/>
      <c r="C761" s="132"/>
      <c r="D761" s="309"/>
      <c r="E761" s="255"/>
      <c r="F761" s="253"/>
      <c r="G761" s="253"/>
      <c r="H761" s="253"/>
      <c r="I761" s="253"/>
      <c r="J761" s="253"/>
      <c r="K761" s="253"/>
      <c r="L761" s="253"/>
      <c r="M761" s="253"/>
      <c r="N761" s="253"/>
      <c r="AA761" s="256">
        <v>746</v>
      </c>
      <c r="AB761" s="256" t="str">
        <f t="shared" si="35"/>
        <v/>
      </c>
      <c r="AC761" s="256" t="str">
        <f t="shared" si="36"/>
        <v/>
      </c>
      <c r="AK761" s="296" t="str">
        <f t="shared" si="37"/>
        <v/>
      </c>
    </row>
    <row r="762" spans="1:37" x14ac:dyDescent="0.2">
      <c r="A762" s="294">
        <v>751</v>
      </c>
      <c r="B762" s="132"/>
      <c r="C762" s="132"/>
      <c r="D762" s="309"/>
      <c r="E762" s="255"/>
      <c r="F762" s="253"/>
      <c r="G762" s="253"/>
      <c r="H762" s="253"/>
      <c r="I762" s="253"/>
      <c r="J762" s="253"/>
      <c r="K762" s="253"/>
      <c r="L762" s="253"/>
      <c r="M762" s="253"/>
      <c r="N762" s="253"/>
      <c r="AA762" s="256">
        <v>747</v>
      </c>
      <c r="AB762" s="256" t="str">
        <f t="shared" si="35"/>
        <v/>
      </c>
      <c r="AC762" s="256" t="str">
        <f t="shared" si="36"/>
        <v/>
      </c>
      <c r="AK762" s="296" t="str">
        <f t="shared" si="37"/>
        <v/>
      </c>
    </row>
    <row r="763" spans="1:37" x14ac:dyDescent="0.2">
      <c r="A763" s="294">
        <v>752</v>
      </c>
      <c r="B763" s="132"/>
      <c r="C763" s="132"/>
      <c r="D763" s="309"/>
      <c r="E763" s="255"/>
      <c r="F763" s="253"/>
      <c r="G763" s="253"/>
      <c r="H763" s="253"/>
      <c r="I763" s="253"/>
      <c r="J763" s="253"/>
      <c r="K763" s="253"/>
      <c r="L763" s="253"/>
      <c r="M763" s="253"/>
      <c r="N763" s="253"/>
      <c r="AA763" s="256">
        <v>748</v>
      </c>
      <c r="AB763" s="256" t="str">
        <f t="shared" si="35"/>
        <v/>
      </c>
      <c r="AC763" s="256" t="str">
        <f t="shared" si="36"/>
        <v/>
      </c>
      <c r="AK763" s="296" t="str">
        <f t="shared" si="37"/>
        <v/>
      </c>
    </row>
    <row r="764" spans="1:37" x14ac:dyDescent="0.2">
      <c r="A764" s="294">
        <v>753</v>
      </c>
      <c r="B764" s="132"/>
      <c r="C764" s="132"/>
      <c r="D764" s="309"/>
      <c r="E764" s="255"/>
      <c r="F764" s="253"/>
      <c r="G764" s="253"/>
      <c r="H764" s="253"/>
      <c r="I764" s="253"/>
      <c r="J764" s="253"/>
      <c r="K764" s="253"/>
      <c r="L764" s="253"/>
      <c r="M764" s="253"/>
      <c r="N764" s="253"/>
      <c r="AA764" s="256">
        <v>749</v>
      </c>
      <c r="AB764" s="256" t="str">
        <f t="shared" si="35"/>
        <v/>
      </c>
      <c r="AC764" s="256" t="str">
        <f t="shared" si="36"/>
        <v/>
      </c>
      <c r="AK764" s="296" t="str">
        <f t="shared" si="37"/>
        <v/>
      </c>
    </row>
    <row r="765" spans="1:37" x14ac:dyDescent="0.2">
      <c r="A765" s="294">
        <v>754</v>
      </c>
      <c r="B765" s="132"/>
      <c r="C765" s="132"/>
      <c r="D765" s="309"/>
      <c r="E765" s="255"/>
      <c r="F765" s="253"/>
      <c r="G765" s="253"/>
      <c r="H765" s="253"/>
      <c r="I765" s="253"/>
      <c r="J765" s="253"/>
      <c r="K765" s="253"/>
      <c r="L765" s="253"/>
      <c r="M765" s="253"/>
      <c r="N765" s="253"/>
      <c r="AA765" s="256">
        <v>750</v>
      </c>
      <c r="AB765" s="256" t="str">
        <f t="shared" si="35"/>
        <v/>
      </c>
      <c r="AC765" s="256" t="str">
        <f t="shared" si="36"/>
        <v/>
      </c>
      <c r="AK765" s="296" t="str">
        <f t="shared" si="37"/>
        <v/>
      </c>
    </row>
    <row r="766" spans="1:37" x14ac:dyDescent="0.2">
      <c r="A766" s="294">
        <v>755</v>
      </c>
      <c r="B766" s="132"/>
      <c r="C766" s="132"/>
      <c r="D766" s="309"/>
      <c r="E766" s="255"/>
      <c r="F766" s="253"/>
      <c r="G766" s="253"/>
      <c r="H766" s="253"/>
      <c r="I766" s="253"/>
      <c r="J766" s="253"/>
      <c r="K766" s="253"/>
      <c r="L766" s="253"/>
      <c r="M766" s="253"/>
      <c r="N766" s="253"/>
      <c r="AA766" s="256">
        <v>751</v>
      </c>
      <c r="AB766" s="256" t="str">
        <f t="shared" si="35"/>
        <v/>
      </c>
      <c r="AC766" s="256" t="str">
        <f t="shared" si="36"/>
        <v/>
      </c>
      <c r="AK766" s="296" t="str">
        <f t="shared" si="37"/>
        <v/>
      </c>
    </row>
    <row r="767" spans="1:37" x14ac:dyDescent="0.2">
      <c r="A767" s="294">
        <v>756</v>
      </c>
      <c r="B767" s="132"/>
      <c r="C767" s="132"/>
      <c r="D767" s="309"/>
      <c r="E767" s="255"/>
      <c r="F767" s="253"/>
      <c r="G767" s="253"/>
      <c r="H767" s="253"/>
      <c r="I767" s="253"/>
      <c r="J767" s="253"/>
      <c r="K767" s="253"/>
      <c r="L767" s="253"/>
      <c r="M767" s="253"/>
      <c r="N767" s="253"/>
      <c r="AA767" s="256">
        <v>752</v>
      </c>
      <c r="AB767" s="256" t="str">
        <f t="shared" si="35"/>
        <v/>
      </c>
      <c r="AC767" s="256" t="str">
        <f t="shared" si="36"/>
        <v/>
      </c>
      <c r="AK767" s="296" t="str">
        <f t="shared" si="37"/>
        <v/>
      </c>
    </row>
    <row r="768" spans="1:37" x14ac:dyDescent="0.2">
      <c r="A768" s="294">
        <v>757</v>
      </c>
      <c r="B768" s="132"/>
      <c r="C768" s="132"/>
      <c r="D768" s="309"/>
      <c r="E768" s="255"/>
      <c r="F768" s="253"/>
      <c r="G768" s="253"/>
      <c r="H768" s="253"/>
      <c r="I768" s="253"/>
      <c r="J768" s="253"/>
      <c r="K768" s="253"/>
      <c r="L768" s="253"/>
      <c r="M768" s="253"/>
      <c r="N768" s="253"/>
      <c r="AA768" s="256">
        <v>753</v>
      </c>
      <c r="AB768" s="256" t="str">
        <f t="shared" si="35"/>
        <v/>
      </c>
      <c r="AC768" s="256" t="str">
        <f t="shared" si="36"/>
        <v/>
      </c>
      <c r="AK768" s="296" t="str">
        <f t="shared" si="37"/>
        <v/>
      </c>
    </row>
    <row r="769" spans="1:37" x14ac:dyDescent="0.2">
      <c r="A769" s="294">
        <v>758</v>
      </c>
      <c r="B769" s="132"/>
      <c r="C769" s="132"/>
      <c r="D769" s="309"/>
      <c r="E769" s="255"/>
      <c r="F769" s="253"/>
      <c r="G769" s="253"/>
      <c r="H769" s="253"/>
      <c r="I769" s="253"/>
      <c r="J769" s="253"/>
      <c r="K769" s="253"/>
      <c r="L769" s="253"/>
      <c r="M769" s="253"/>
      <c r="N769" s="253"/>
      <c r="AA769" s="256">
        <v>754</v>
      </c>
      <c r="AB769" s="256" t="str">
        <f t="shared" si="35"/>
        <v/>
      </c>
      <c r="AC769" s="256" t="str">
        <f t="shared" si="36"/>
        <v/>
      </c>
      <c r="AK769" s="296" t="str">
        <f t="shared" si="37"/>
        <v/>
      </c>
    </row>
    <row r="770" spans="1:37" x14ac:dyDescent="0.2">
      <c r="A770" s="294">
        <v>759</v>
      </c>
      <c r="B770" s="132"/>
      <c r="C770" s="132"/>
      <c r="D770" s="309"/>
      <c r="E770" s="255"/>
      <c r="F770" s="253"/>
      <c r="G770" s="253"/>
      <c r="H770" s="253"/>
      <c r="I770" s="253"/>
      <c r="J770" s="253"/>
      <c r="K770" s="253"/>
      <c r="L770" s="253"/>
      <c r="M770" s="253"/>
      <c r="N770" s="253"/>
      <c r="AA770" s="256">
        <v>755</v>
      </c>
      <c r="AB770" s="256" t="str">
        <f t="shared" si="35"/>
        <v/>
      </c>
      <c r="AC770" s="256" t="str">
        <f t="shared" si="36"/>
        <v/>
      </c>
      <c r="AK770" s="296" t="str">
        <f t="shared" si="37"/>
        <v/>
      </c>
    </row>
    <row r="771" spans="1:37" x14ac:dyDescent="0.2">
      <c r="A771" s="294">
        <v>760</v>
      </c>
      <c r="B771" s="132"/>
      <c r="C771" s="132"/>
      <c r="D771" s="309"/>
      <c r="E771" s="255"/>
      <c r="F771" s="253"/>
      <c r="G771" s="253"/>
      <c r="H771" s="253"/>
      <c r="I771" s="253"/>
      <c r="J771" s="253"/>
      <c r="K771" s="253"/>
      <c r="L771" s="253"/>
      <c r="M771" s="253"/>
      <c r="N771" s="253"/>
      <c r="AA771" s="256">
        <v>756</v>
      </c>
      <c r="AB771" s="256" t="str">
        <f t="shared" si="35"/>
        <v/>
      </c>
      <c r="AC771" s="256" t="str">
        <f t="shared" si="36"/>
        <v/>
      </c>
      <c r="AK771" s="296" t="str">
        <f t="shared" si="37"/>
        <v/>
      </c>
    </row>
    <row r="772" spans="1:37" x14ac:dyDescent="0.2">
      <c r="A772" s="294">
        <v>761</v>
      </c>
      <c r="B772" s="132"/>
      <c r="C772" s="132"/>
      <c r="D772" s="309"/>
      <c r="E772" s="255"/>
      <c r="F772" s="253"/>
      <c r="G772" s="253"/>
      <c r="H772" s="253"/>
      <c r="I772" s="253"/>
      <c r="J772" s="253"/>
      <c r="K772" s="253"/>
      <c r="L772" s="253"/>
      <c r="M772" s="253"/>
      <c r="N772" s="253"/>
      <c r="AA772" s="256">
        <v>757</v>
      </c>
      <c r="AB772" s="256" t="str">
        <f t="shared" si="35"/>
        <v/>
      </c>
      <c r="AC772" s="256" t="str">
        <f t="shared" si="36"/>
        <v/>
      </c>
      <c r="AK772" s="296" t="str">
        <f t="shared" si="37"/>
        <v/>
      </c>
    </row>
    <row r="773" spans="1:37" x14ac:dyDescent="0.2">
      <c r="A773" s="294">
        <v>762</v>
      </c>
      <c r="B773" s="132"/>
      <c r="C773" s="132"/>
      <c r="D773" s="309"/>
      <c r="E773" s="255"/>
      <c r="F773" s="253"/>
      <c r="G773" s="253"/>
      <c r="H773" s="253"/>
      <c r="I773" s="253"/>
      <c r="J773" s="253"/>
      <c r="K773" s="253"/>
      <c r="L773" s="253"/>
      <c r="M773" s="253"/>
      <c r="N773" s="253"/>
      <c r="AA773" s="256">
        <v>758</v>
      </c>
      <c r="AB773" s="256" t="str">
        <f t="shared" si="35"/>
        <v/>
      </c>
      <c r="AC773" s="256" t="str">
        <f t="shared" si="36"/>
        <v/>
      </c>
      <c r="AK773" s="296" t="str">
        <f t="shared" si="37"/>
        <v/>
      </c>
    </row>
    <row r="774" spans="1:37" x14ac:dyDescent="0.2">
      <c r="A774" s="294">
        <v>763</v>
      </c>
      <c r="B774" s="132"/>
      <c r="C774" s="132"/>
      <c r="D774" s="309"/>
      <c r="E774" s="255"/>
      <c r="F774" s="253"/>
      <c r="G774" s="253"/>
      <c r="H774" s="253"/>
      <c r="I774" s="253"/>
      <c r="J774" s="253"/>
      <c r="K774" s="253"/>
      <c r="L774" s="253"/>
      <c r="M774" s="253"/>
      <c r="N774" s="253"/>
      <c r="AA774" s="256">
        <v>759</v>
      </c>
      <c r="AB774" s="256" t="str">
        <f t="shared" si="35"/>
        <v/>
      </c>
      <c r="AC774" s="256" t="str">
        <f t="shared" si="36"/>
        <v/>
      </c>
      <c r="AK774" s="296" t="str">
        <f t="shared" si="37"/>
        <v/>
      </c>
    </row>
    <row r="775" spans="1:37" x14ac:dyDescent="0.2">
      <c r="A775" s="294">
        <v>764</v>
      </c>
      <c r="B775" s="132"/>
      <c r="C775" s="132"/>
      <c r="D775" s="309"/>
      <c r="E775" s="255"/>
      <c r="F775" s="253"/>
      <c r="G775" s="253"/>
      <c r="H775" s="253"/>
      <c r="I775" s="253"/>
      <c r="J775" s="253"/>
      <c r="K775" s="253"/>
      <c r="L775" s="253"/>
      <c r="M775" s="253"/>
      <c r="N775" s="253"/>
      <c r="AA775" s="256">
        <v>760</v>
      </c>
      <c r="AB775" s="256" t="str">
        <f t="shared" si="35"/>
        <v/>
      </c>
      <c r="AC775" s="256" t="str">
        <f t="shared" si="36"/>
        <v/>
      </c>
      <c r="AK775" s="296" t="str">
        <f t="shared" si="37"/>
        <v/>
      </c>
    </row>
    <row r="776" spans="1:37" x14ac:dyDescent="0.2">
      <c r="A776" s="294">
        <v>765</v>
      </c>
      <c r="B776" s="132"/>
      <c r="C776" s="132"/>
      <c r="D776" s="309"/>
      <c r="E776" s="255"/>
      <c r="F776" s="253"/>
      <c r="G776" s="253"/>
      <c r="H776" s="253"/>
      <c r="I776" s="253"/>
      <c r="J776" s="253"/>
      <c r="K776" s="253"/>
      <c r="L776" s="253"/>
      <c r="M776" s="253"/>
      <c r="N776" s="253"/>
      <c r="AA776" s="256">
        <v>761</v>
      </c>
      <c r="AB776" s="256" t="str">
        <f t="shared" si="35"/>
        <v/>
      </c>
      <c r="AC776" s="256" t="str">
        <f t="shared" si="36"/>
        <v/>
      </c>
      <c r="AK776" s="296" t="str">
        <f t="shared" si="37"/>
        <v/>
      </c>
    </row>
    <row r="777" spans="1:37" x14ac:dyDescent="0.2">
      <c r="A777" s="294">
        <v>766</v>
      </c>
      <c r="B777" s="132"/>
      <c r="C777" s="132"/>
      <c r="D777" s="309"/>
      <c r="E777" s="255"/>
      <c r="F777" s="253"/>
      <c r="G777" s="253"/>
      <c r="H777" s="253"/>
      <c r="I777" s="253"/>
      <c r="J777" s="253"/>
      <c r="K777" s="253"/>
      <c r="L777" s="253"/>
      <c r="M777" s="253"/>
      <c r="N777" s="253"/>
      <c r="AA777" s="256">
        <v>762</v>
      </c>
      <c r="AB777" s="256" t="str">
        <f t="shared" si="35"/>
        <v/>
      </c>
      <c r="AC777" s="256" t="str">
        <f t="shared" si="36"/>
        <v/>
      </c>
      <c r="AK777" s="296" t="str">
        <f t="shared" si="37"/>
        <v/>
      </c>
    </row>
    <row r="778" spans="1:37" x14ac:dyDescent="0.2">
      <c r="A778" s="294">
        <v>767</v>
      </c>
      <c r="B778" s="132"/>
      <c r="C778" s="132"/>
      <c r="D778" s="309"/>
      <c r="E778" s="255"/>
      <c r="F778" s="253"/>
      <c r="G778" s="253"/>
      <c r="H778" s="253"/>
      <c r="I778" s="253"/>
      <c r="J778" s="253"/>
      <c r="K778" s="253"/>
      <c r="L778" s="253"/>
      <c r="M778" s="253"/>
      <c r="N778" s="253"/>
      <c r="AA778" s="256">
        <v>763</v>
      </c>
      <c r="AB778" s="256" t="str">
        <f t="shared" si="35"/>
        <v/>
      </c>
      <c r="AC778" s="256" t="str">
        <f t="shared" si="36"/>
        <v/>
      </c>
      <c r="AK778" s="296" t="str">
        <f t="shared" si="37"/>
        <v/>
      </c>
    </row>
    <row r="779" spans="1:37" x14ac:dyDescent="0.2">
      <c r="A779" s="294">
        <v>768</v>
      </c>
      <c r="B779" s="132"/>
      <c r="C779" s="132"/>
      <c r="D779" s="309"/>
      <c r="E779" s="255"/>
      <c r="F779" s="253"/>
      <c r="G779" s="253"/>
      <c r="H779" s="253"/>
      <c r="I779" s="253"/>
      <c r="J779" s="253"/>
      <c r="K779" s="253"/>
      <c r="L779" s="253"/>
      <c r="M779" s="253"/>
      <c r="N779" s="253"/>
      <c r="AA779" s="256">
        <v>764</v>
      </c>
      <c r="AB779" s="256" t="str">
        <f t="shared" si="35"/>
        <v/>
      </c>
      <c r="AC779" s="256" t="str">
        <f t="shared" si="36"/>
        <v/>
      </c>
      <c r="AK779" s="296" t="str">
        <f t="shared" si="37"/>
        <v/>
      </c>
    </row>
    <row r="780" spans="1:37" x14ac:dyDescent="0.2">
      <c r="A780" s="294">
        <v>769</v>
      </c>
      <c r="B780" s="132"/>
      <c r="C780" s="132"/>
      <c r="D780" s="309"/>
      <c r="E780" s="255"/>
      <c r="F780" s="253"/>
      <c r="G780" s="253"/>
      <c r="H780" s="253"/>
      <c r="I780" s="253"/>
      <c r="J780" s="253"/>
      <c r="K780" s="253"/>
      <c r="L780" s="253"/>
      <c r="M780" s="253"/>
      <c r="N780" s="253"/>
      <c r="AA780" s="256">
        <v>765</v>
      </c>
      <c r="AB780" s="256" t="str">
        <f t="shared" si="35"/>
        <v/>
      </c>
      <c r="AC780" s="256" t="str">
        <f t="shared" si="36"/>
        <v/>
      </c>
      <c r="AK780" s="296" t="str">
        <f t="shared" si="37"/>
        <v/>
      </c>
    </row>
    <row r="781" spans="1:37" x14ac:dyDescent="0.2">
      <c r="A781" s="294">
        <v>770</v>
      </c>
      <c r="B781" s="132"/>
      <c r="C781" s="132"/>
      <c r="D781" s="309"/>
      <c r="E781" s="255"/>
      <c r="F781" s="253"/>
      <c r="G781" s="253"/>
      <c r="H781" s="253"/>
      <c r="I781" s="253"/>
      <c r="J781" s="253"/>
      <c r="K781" s="253"/>
      <c r="L781" s="253"/>
      <c r="M781" s="253"/>
      <c r="N781" s="253"/>
      <c r="AA781" s="256">
        <v>766</v>
      </c>
      <c r="AB781" s="256" t="str">
        <f t="shared" si="35"/>
        <v/>
      </c>
      <c r="AC781" s="256" t="str">
        <f t="shared" si="36"/>
        <v/>
      </c>
      <c r="AK781" s="296" t="str">
        <f t="shared" si="37"/>
        <v/>
      </c>
    </row>
    <row r="782" spans="1:37" x14ac:dyDescent="0.2">
      <c r="A782" s="294">
        <v>771</v>
      </c>
      <c r="B782" s="132"/>
      <c r="C782" s="132"/>
      <c r="D782" s="309"/>
      <c r="E782" s="255"/>
      <c r="F782" s="253"/>
      <c r="G782" s="253"/>
      <c r="H782" s="253"/>
      <c r="I782" s="253"/>
      <c r="J782" s="253"/>
      <c r="K782" s="253"/>
      <c r="L782" s="253"/>
      <c r="M782" s="253"/>
      <c r="N782" s="253"/>
      <c r="AA782" s="256">
        <v>767</v>
      </c>
      <c r="AB782" s="256" t="str">
        <f t="shared" si="35"/>
        <v/>
      </c>
      <c r="AC782" s="256" t="str">
        <f t="shared" si="36"/>
        <v/>
      </c>
      <c r="AK782" s="296" t="str">
        <f t="shared" si="37"/>
        <v/>
      </c>
    </row>
    <row r="783" spans="1:37" x14ac:dyDescent="0.2">
      <c r="A783" s="294">
        <v>772</v>
      </c>
      <c r="B783" s="132"/>
      <c r="C783" s="132"/>
      <c r="D783" s="309"/>
      <c r="E783" s="255"/>
      <c r="F783" s="253"/>
      <c r="G783" s="253"/>
      <c r="H783" s="253"/>
      <c r="I783" s="253"/>
      <c r="J783" s="253"/>
      <c r="K783" s="253"/>
      <c r="L783" s="253"/>
      <c r="M783" s="253"/>
      <c r="N783" s="253"/>
      <c r="AA783" s="256">
        <v>768</v>
      </c>
      <c r="AB783" s="256" t="str">
        <f t="shared" si="35"/>
        <v/>
      </c>
      <c r="AC783" s="256" t="str">
        <f t="shared" si="36"/>
        <v/>
      </c>
      <c r="AK783" s="296" t="str">
        <f t="shared" si="37"/>
        <v/>
      </c>
    </row>
    <row r="784" spans="1:37" x14ac:dyDescent="0.2">
      <c r="A784" s="294">
        <v>773</v>
      </c>
      <c r="B784" s="132"/>
      <c r="C784" s="132"/>
      <c r="D784" s="309"/>
      <c r="E784" s="255"/>
      <c r="F784" s="253"/>
      <c r="G784" s="253"/>
      <c r="H784" s="253"/>
      <c r="I784" s="253"/>
      <c r="J784" s="253"/>
      <c r="K784" s="253"/>
      <c r="L784" s="253"/>
      <c r="M784" s="253"/>
      <c r="N784" s="253"/>
      <c r="AA784" s="256">
        <v>769</v>
      </c>
      <c r="AB784" s="256" t="str">
        <f t="shared" ref="AB784:AB847" si="38">IF(AK785="","",B780)</f>
        <v/>
      </c>
      <c r="AC784" s="256" t="str">
        <f t="shared" ref="AC784:AC847" si="39">IF(AK785="","",C780)</f>
        <v/>
      </c>
      <c r="AK784" s="296" t="str">
        <f t="shared" si="37"/>
        <v/>
      </c>
    </row>
    <row r="785" spans="1:37" x14ac:dyDescent="0.2">
      <c r="A785" s="294">
        <v>774</v>
      </c>
      <c r="B785" s="132"/>
      <c r="C785" s="132"/>
      <c r="D785" s="309"/>
      <c r="E785" s="255"/>
      <c r="F785" s="253"/>
      <c r="G785" s="253"/>
      <c r="H785" s="253"/>
      <c r="I785" s="253"/>
      <c r="J785" s="253"/>
      <c r="K785" s="253"/>
      <c r="L785" s="253"/>
      <c r="M785" s="253"/>
      <c r="N785" s="253"/>
      <c r="AA785" s="256">
        <v>770</v>
      </c>
      <c r="AB785" s="256" t="str">
        <f t="shared" si="38"/>
        <v/>
      </c>
      <c r="AC785" s="256" t="str">
        <f t="shared" si="39"/>
        <v/>
      </c>
      <c r="AK785" s="296" t="str">
        <f t="shared" ref="AK785:AK848" si="40">IF(OR(B780=0,C780=0),"",C780-B780)</f>
        <v/>
      </c>
    </row>
    <row r="786" spans="1:37" x14ac:dyDescent="0.2">
      <c r="A786" s="294">
        <v>775</v>
      </c>
      <c r="B786" s="132"/>
      <c r="C786" s="132"/>
      <c r="D786" s="309"/>
      <c r="E786" s="255"/>
      <c r="F786" s="253"/>
      <c r="G786" s="253"/>
      <c r="H786" s="253"/>
      <c r="I786" s="253"/>
      <c r="J786" s="253"/>
      <c r="K786" s="253"/>
      <c r="L786" s="253"/>
      <c r="M786" s="253"/>
      <c r="N786" s="253"/>
      <c r="AA786" s="256">
        <v>771</v>
      </c>
      <c r="AB786" s="256" t="str">
        <f t="shared" si="38"/>
        <v/>
      </c>
      <c r="AC786" s="256" t="str">
        <f t="shared" si="39"/>
        <v/>
      </c>
      <c r="AK786" s="296" t="str">
        <f t="shared" si="40"/>
        <v/>
      </c>
    </row>
    <row r="787" spans="1:37" x14ac:dyDescent="0.2">
      <c r="A787" s="294">
        <v>776</v>
      </c>
      <c r="B787" s="132"/>
      <c r="C787" s="132"/>
      <c r="D787" s="309"/>
      <c r="E787" s="255"/>
      <c r="F787" s="253"/>
      <c r="G787" s="253"/>
      <c r="H787" s="253"/>
      <c r="I787" s="253"/>
      <c r="J787" s="253"/>
      <c r="K787" s="253"/>
      <c r="L787" s="253"/>
      <c r="M787" s="253"/>
      <c r="N787" s="253"/>
      <c r="AA787" s="256">
        <v>772</v>
      </c>
      <c r="AB787" s="256" t="str">
        <f t="shared" si="38"/>
        <v/>
      </c>
      <c r="AC787" s="256" t="str">
        <f t="shared" si="39"/>
        <v/>
      </c>
      <c r="AK787" s="296" t="str">
        <f t="shared" si="40"/>
        <v/>
      </c>
    </row>
    <row r="788" spans="1:37" x14ac:dyDescent="0.2">
      <c r="A788" s="294">
        <v>777</v>
      </c>
      <c r="B788" s="132"/>
      <c r="C788" s="132"/>
      <c r="D788" s="309"/>
      <c r="E788" s="255"/>
      <c r="F788" s="253"/>
      <c r="G788" s="253"/>
      <c r="H788" s="253"/>
      <c r="I788" s="253"/>
      <c r="J788" s="253"/>
      <c r="K788" s="253"/>
      <c r="L788" s="253"/>
      <c r="M788" s="253"/>
      <c r="N788" s="253"/>
      <c r="AA788" s="256">
        <v>773</v>
      </c>
      <c r="AB788" s="256" t="str">
        <f t="shared" si="38"/>
        <v/>
      </c>
      <c r="AC788" s="256" t="str">
        <f t="shared" si="39"/>
        <v/>
      </c>
      <c r="AK788" s="296" t="str">
        <f t="shared" si="40"/>
        <v/>
      </c>
    </row>
    <row r="789" spans="1:37" x14ac:dyDescent="0.2">
      <c r="A789" s="294">
        <v>778</v>
      </c>
      <c r="B789" s="132"/>
      <c r="C789" s="132"/>
      <c r="D789" s="309"/>
      <c r="E789" s="255"/>
      <c r="F789" s="253"/>
      <c r="G789" s="253"/>
      <c r="H789" s="253"/>
      <c r="I789" s="253"/>
      <c r="J789" s="253"/>
      <c r="K789" s="253"/>
      <c r="L789" s="253"/>
      <c r="M789" s="253"/>
      <c r="N789" s="253"/>
      <c r="AA789" s="256">
        <v>774</v>
      </c>
      <c r="AB789" s="256" t="str">
        <f t="shared" si="38"/>
        <v/>
      </c>
      <c r="AC789" s="256" t="str">
        <f t="shared" si="39"/>
        <v/>
      </c>
      <c r="AK789" s="296" t="str">
        <f t="shared" si="40"/>
        <v/>
      </c>
    </row>
    <row r="790" spans="1:37" x14ac:dyDescent="0.2">
      <c r="A790" s="294">
        <v>779</v>
      </c>
      <c r="B790" s="132"/>
      <c r="C790" s="132"/>
      <c r="D790" s="309"/>
      <c r="E790" s="255"/>
      <c r="F790" s="253"/>
      <c r="G790" s="253"/>
      <c r="H790" s="253"/>
      <c r="I790" s="253"/>
      <c r="J790" s="253"/>
      <c r="K790" s="253"/>
      <c r="L790" s="253"/>
      <c r="M790" s="253"/>
      <c r="N790" s="253"/>
      <c r="AA790" s="256">
        <v>775</v>
      </c>
      <c r="AB790" s="256" t="str">
        <f t="shared" si="38"/>
        <v/>
      </c>
      <c r="AC790" s="256" t="str">
        <f t="shared" si="39"/>
        <v/>
      </c>
      <c r="AK790" s="296" t="str">
        <f t="shared" si="40"/>
        <v/>
      </c>
    </row>
    <row r="791" spans="1:37" x14ac:dyDescent="0.2">
      <c r="A791" s="294">
        <v>780</v>
      </c>
      <c r="B791" s="132"/>
      <c r="C791" s="132"/>
      <c r="D791" s="309"/>
      <c r="E791" s="255"/>
      <c r="F791" s="253"/>
      <c r="G791" s="253"/>
      <c r="H791" s="253"/>
      <c r="I791" s="253"/>
      <c r="J791" s="253"/>
      <c r="K791" s="253"/>
      <c r="L791" s="253"/>
      <c r="M791" s="253"/>
      <c r="N791" s="253"/>
      <c r="AA791" s="256">
        <v>776</v>
      </c>
      <c r="AB791" s="256" t="str">
        <f t="shared" si="38"/>
        <v/>
      </c>
      <c r="AC791" s="256" t="str">
        <f t="shared" si="39"/>
        <v/>
      </c>
      <c r="AK791" s="296" t="str">
        <f t="shared" si="40"/>
        <v/>
      </c>
    </row>
    <row r="792" spans="1:37" x14ac:dyDescent="0.2">
      <c r="A792" s="294">
        <v>781</v>
      </c>
      <c r="B792" s="132"/>
      <c r="C792" s="132"/>
      <c r="D792" s="309"/>
      <c r="E792" s="255"/>
      <c r="F792" s="253"/>
      <c r="G792" s="253"/>
      <c r="H792" s="253"/>
      <c r="I792" s="253"/>
      <c r="J792" s="253"/>
      <c r="K792" s="253"/>
      <c r="L792" s="253"/>
      <c r="M792" s="253"/>
      <c r="N792" s="253"/>
      <c r="AA792" s="256">
        <v>777</v>
      </c>
      <c r="AB792" s="256" t="str">
        <f t="shared" si="38"/>
        <v/>
      </c>
      <c r="AC792" s="256" t="str">
        <f t="shared" si="39"/>
        <v/>
      </c>
      <c r="AK792" s="296" t="str">
        <f t="shared" si="40"/>
        <v/>
      </c>
    </row>
    <row r="793" spans="1:37" x14ac:dyDescent="0.2">
      <c r="A793" s="294">
        <v>782</v>
      </c>
      <c r="B793" s="132"/>
      <c r="C793" s="132"/>
      <c r="D793" s="309"/>
      <c r="E793" s="255"/>
      <c r="F793" s="253"/>
      <c r="G793" s="253"/>
      <c r="H793" s="253"/>
      <c r="I793" s="253"/>
      <c r="J793" s="253"/>
      <c r="K793" s="253"/>
      <c r="L793" s="253"/>
      <c r="M793" s="253"/>
      <c r="N793" s="253"/>
      <c r="AA793" s="256">
        <v>778</v>
      </c>
      <c r="AB793" s="256" t="str">
        <f t="shared" si="38"/>
        <v/>
      </c>
      <c r="AC793" s="256" t="str">
        <f t="shared" si="39"/>
        <v/>
      </c>
      <c r="AK793" s="296" t="str">
        <f t="shared" si="40"/>
        <v/>
      </c>
    </row>
    <row r="794" spans="1:37" x14ac:dyDescent="0.2">
      <c r="A794" s="294">
        <v>783</v>
      </c>
      <c r="B794" s="132"/>
      <c r="C794" s="132"/>
      <c r="D794" s="309"/>
      <c r="E794" s="255"/>
      <c r="F794" s="253"/>
      <c r="G794" s="253"/>
      <c r="H794" s="253"/>
      <c r="I794" s="253"/>
      <c r="J794" s="253"/>
      <c r="K794" s="253"/>
      <c r="L794" s="253"/>
      <c r="M794" s="253"/>
      <c r="N794" s="253"/>
      <c r="AA794" s="256">
        <v>779</v>
      </c>
      <c r="AB794" s="256" t="str">
        <f t="shared" si="38"/>
        <v/>
      </c>
      <c r="AC794" s="256" t="str">
        <f t="shared" si="39"/>
        <v/>
      </c>
      <c r="AK794" s="296" t="str">
        <f t="shared" si="40"/>
        <v/>
      </c>
    </row>
    <row r="795" spans="1:37" x14ac:dyDescent="0.2">
      <c r="A795" s="294">
        <v>784</v>
      </c>
      <c r="B795" s="132"/>
      <c r="C795" s="132"/>
      <c r="D795" s="309"/>
      <c r="E795" s="255"/>
      <c r="F795" s="253"/>
      <c r="G795" s="253"/>
      <c r="H795" s="253"/>
      <c r="I795" s="253"/>
      <c r="J795" s="253"/>
      <c r="K795" s="253"/>
      <c r="L795" s="253"/>
      <c r="M795" s="253"/>
      <c r="N795" s="253"/>
      <c r="AA795" s="256">
        <v>780</v>
      </c>
      <c r="AB795" s="256" t="str">
        <f t="shared" si="38"/>
        <v/>
      </c>
      <c r="AC795" s="256" t="str">
        <f t="shared" si="39"/>
        <v/>
      </c>
      <c r="AK795" s="296" t="str">
        <f t="shared" si="40"/>
        <v/>
      </c>
    </row>
    <row r="796" spans="1:37" x14ac:dyDescent="0.2">
      <c r="A796" s="294">
        <v>785</v>
      </c>
      <c r="B796" s="132"/>
      <c r="C796" s="132"/>
      <c r="D796" s="309"/>
      <c r="E796" s="255"/>
      <c r="F796" s="253"/>
      <c r="G796" s="253"/>
      <c r="H796" s="253"/>
      <c r="I796" s="253"/>
      <c r="J796" s="253"/>
      <c r="K796" s="253"/>
      <c r="L796" s="253"/>
      <c r="M796" s="253"/>
      <c r="N796" s="253"/>
      <c r="AA796" s="256">
        <v>781</v>
      </c>
      <c r="AB796" s="256" t="str">
        <f t="shared" si="38"/>
        <v/>
      </c>
      <c r="AC796" s="256" t="str">
        <f t="shared" si="39"/>
        <v/>
      </c>
      <c r="AK796" s="296" t="str">
        <f t="shared" si="40"/>
        <v/>
      </c>
    </row>
    <row r="797" spans="1:37" x14ac:dyDescent="0.2">
      <c r="A797" s="294">
        <v>786</v>
      </c>
      <c r="B797" s="132"/>
      <c r="C797" s="132"/>
      <c r="D797" s="309"/>
      <c r="E797" s="255"/>
      <c r="F797" s="253"/>
      <c r="G797" s="253"/>
      <c r="H797" s="253"/>
      <c r="I797" s="253"/>
      <c r="J797" s="253"/>
      <c r="K797" s="253"/>
      <c r="L797" s="253"/>
      <c r="M797" s="253"/>
      <c r="N797" s="253"/>
      <c r="AA797" s="256">
        <v>782</v>
      </c>
      <c r="AB797" s="256" t="str">
        <f t="shared" si="38"/>
        <v/>
      </c>
      <c r="AC797" s="256" t="str">
        <f t="shared" si="39"/>
        <v/>
      </c>
      <c r="AK797" s="296" t="str">
        <f t="shared" si="40"/>
        <v/>
      </c>
    </row>
    <row r="798" spans="1:37" x14ac:dyDescent="0.2">
      <c r="A798" s="294">
        <v>787</v>
      </c>
      <c r="B798" s="132"/>
      <c r="C798" s="132"/>
      <c r="D798" s="309"/>
      <c r="E798" s="255"/>
      <c r="F798" s="253"/>
      <c r="G798" s="253"/>
      <c r="H798" s="253"/>
      <c r="I798" s="253"/>
      <c r="J798" s="253"/>
      <c r="K798" s="253"/>
      <c r="L798" s="253"/>
      <c r="M798" s="253"/>
      <c r="N798" s="253"/>
      <c r="AA798" s="256">
        <v>783</v>
      </c>
      <c r="AB798" s="256" t="str">
        <f t="shared" si="38"/>
        <v/>
      </c>
      <c r="AC798" s="256" t="str">
        <f t="shared" si="39"/>
        <v/>
      </c>
      <c r="AK798" s="296" t="str">
        <f t="shared" si="40"/>
        <v/>
      </c>
    </row>
    <row r="799" spans="1:37" x14ac:dyDescent="0.2">
      <c r="A799" s="294">
        <v>788</v>
      </c>
      <c r="B799" s="132"/>
      <c r="C799" s="132"/>
      <c r="D799" s="309"/>
      <c r="E799" s="255"/>
      <c r="F799" s="253"/>
      <c r="G799" s="253"/>
      <c r="H799" s="253"/>
      <c r="I799" s="253"/>
      <c r="J799" s="253"/>
      <c r="K799" s="253"/>
      <c r="L799" s="253"/>
      <c r="M799" s="253"/>
      <c r="N799" s="253"/>
      <c r="AA799" s="256">
        <v>784</v>
      </c>
      <c r="AB799" s="256" t="str">
        <f t="shared" si="38"/>
        <v/>
      </c>
      <c r="AC799" s="256" t="str">
        <f t="shared" si="39"/>
        <v/>
      </c>
      <c r="AK799" s="296" t="str">
        <f t="shared" si="40"/>
        <v/>
      </c>
    </row>
    <row r="800" spans="1:37" x14ac:dyDescent="0.2">
      <c r="A800" s="294">
        <v>789</v>
      </c>
      <c r="B800" s="132"/>
      <c r="C800" s="132"/>
      <c r="D800" s="309"/>
      <c r="E800" s="255"/>
      <c r="F800" s="253"/>
      <c r="G800" s="253"/>
      <c r="H800" s="253"/>
      <c r="I800" s="253"/>
      <c r="J800" s="253"/>
      <c r="K800" s="253"/>
      <c r="L800" s="253"/>
      <c r="M800" s="253"/>
      <c r="N800" s="253"/>
      <c r="AA800" s="256">
        <v>785</v>
      </c>
      <c r="AB800" s="256" t="str">
        <f t="shared" si="38"/>
        <v/>
      </c>
      <c r="AC800" s="256" t="str">
        <f t="shared" si="39"/>
        <v/>
      </c>
      <c r="AK800" s="296" t="str">
        <f t="shared" si="40"/>
        <v/>
      </c>
    </row>
    <row r="801" spans="1:37" x14ac:dyDescent="0.2">
      <c r="A801" s="294">
        <v>790</v>
      </c>
      <c r="B801" s="132"/>
      <c r="C801" s="132"/>
      <c r="D801" s="309"/>
      <c r="E801" s="255"/>
      <c r="F801" s="253"/>
      <c r="G801" s="253"/>
      <c r="H801" s="253"/>
      <c r="I801" s="253"/>
      <c r="J801" s="253"/>
      <c r="K801" s="253"/>
      <c r="L801" s="253"/>
      <c r="M801" s="253"/>
      <c r="N801" s="253"/>
      <c r="AA801" s="256">
        <v>786</v>
      </c>
      <c r="AB801" s="256" t="str">
        <f t="shared" si="38"/>
        <v/>
      </c>
      <c r="AC801" s="256" t="str">
        <f t="shared" si="39"/>
        <v/>
      </c>
      <c r="AK801" s="296" t="str">
        <f t="shared" si="40"/>
        <v/>
      </c>
    </row>
    <row r="802" spans="1:37" x14ac:dyDescent="0.2">
      <c r="A802" s="294">
        <v>791</v>
      </c>
      <c r="B802" s="132"/>
      <c r="C802" s="132"/>
      <c r="D802" s="309"/>
      <c r="E802" s="255"/>
      <c r="F802" s="253"/>
      <c r="G802" s="253"/>
      <c r="H802" s="253"/>
      <c r="I802" s="253"/>
      <c r="J802" s="253"/>
      <c r="K802" s="253"/>
      <c r="L802" s="253"/>
      <c r="M802" s="253"/>
      <c r="N802" s="253"/>
      <c r="AA802" s="256">
        <v>787</v>
      </c>
      <c r="AB802" s="256" t="str">
        <f t="shared" si="38"/>
        <v/>
      </c>
      <c r="AC802" s="256" t="str">
        <f t="shared" si="39"/>
        <v/>
      </c>
      <c r="AK802" s="296" t="str">
        <f t="shared" si="40"/>
        <v/>
      </c>
    </row>
    <row r="803" spans="1:37" x14ac:dyDescent="0.2">
      <c r="A803" s="294">
        <v>792</v>
      </c>
      <c r="B803" s="132"/>
      <c r="C803" s="132"/>
      <c r="D803" s="309"/>
      <c r="E803" s="255"/>
      <c r="F803" s="253"/>
      <c r="G803" s="253"/>
      <c r="H803" s="253"/>
      <c r="I803" s="253"/>
      <c r="J803" s="253"/>
      <c r="K803" s="253"/>
      <c r="L803" s="253"/>
      <c r="M803" s="253"/>
      <c r="N803" s="253"/>
      <c r="AA803" s="256">
        <v>788</v>
      </c>
      <c r="AB803" s="256" t="str">
        <f t="shared" si="38"/>
        <v/>
      </c>
      <c r="AC803" s="256" t="str">
        <f t="shared" si="39"/>
        <v/>
      </c>
      <c r="AK803" s="296" t="str">
        <f t="shared" si="40"/>
        <v/>
      </c>
    </row>
    <row r="804" spans="1:37" x14ac:dyDescent="0.2">
      <c r="A804" s="294">
        <v>793</v>
      </c>
      <c r="B804" s="132"/>
      <c r="C804" s="132"/>
      <c r="D804" s="309"/>
      <c r="E804" s="255"/>
      <c r="F804" s="253"/>
      <c r="G804" s="253"/>
      <c r="H804" s="253"/>
      <c r="I804" s="253"/>
      <c r="J804" s="253"/>
      <c r="K804" s="253"/>
      <c r="L804" s="253"/>
      <c r="M804" s="253"/>
      <c r="N804" s="253"/>
      <c r="AA804" s="256">
        <v>789</v>
      </c>
      <c r="AB804" s="256" t="str">
        <f t="shared" si="38"/>
        <v/>
      </c>
      <c r="AC804" s="256" t="str">
        <f t="shared" si="39"/>
        <v/>
      </c>
      <c r="AK804" s="296" t="str">
        <f t="shared" si="40"/>
        <v/>
      </c>
    </row>
    <row r="805" spans="1:37" x14ac:dyDescent="0.2">
      <c r="A805" s="294">
        <v>794</v>
      </c>
      <c r="B805" s="132"/>
      <c r="C805" s="132"/>
      <c r="D805" s="309"/>
      <c r="E805" s="255"/>
      <c r="F805" s="253"/>
      <c r="G805" s="253"/>
      <c r="H805" s="253"/>
      <c r="I805" s="253"/>
      <c r="J805" s="253"/>
      <c r="K805" s="253"/>
      <c r="L805" s="253"/>
      <c r="M805" s="253"/>
      <c r="N805" s="253"/>
      <c r="AA805" s="256">
        <v>790</v>
      </c>
      <c r="AB805" s="256" t="str">
        <f t="shared" si="38"/>
        <v/>
      </c>
      <c r="AC805" s="256" t="str">
        <f t="shared" si="39"/>
        <v/>
      </c>
      <c r="AK805" s="296" t="str">
        <f t="shared" si="40"/>
        <v/>
      </c>
    </row>
    <row r="806" spans="1:37" x14ac:dyDescent="0.2">
      <c r="A806" s="294">
        <v>795</v>
      </c>
      <c r="B806" s="132"/>
      <c r="C806" s="132"/>
      <c r="D806" s="309"/>
      <c r="E806" s="255"/>
      <c r="F806" s="253"/>
      <c r="G806" s="253"/>
      <c r="H806" s="253"/>
      <c r="I806" s="253"/>
      <c r="J806" s="253"/>
      <c r="K806" s="253"/>
      <c r="L806" s="253"/>
      <c r="M806" s="253"/>
      <c r="N806" s="253"/>
      <c r="AA806" s="256">
        <v>791</v>
      </c>
      <c r="AB806" s="256" t="str">
        <f t="shared" si="38"/>
        <v/>
      </c>
      <c r="AC806" s="256" t="str">
        <f t="shared" si="39"/>
        <v/>
      </c>
      <c r="AK806" s="296" t="str">
        <f t="shared" si="40"/>
        <v/>
      </c>
    </row>
    <row r="807" spans="1:37" x14ac:dyDescent="0.2">
      <c r="A807" s="294">
        <v>796</v>
      </c>
      <c r="B807" s="132"/>
      <c r="C807" s="132"/>
      <c r="D807" s="309"/>
      <c r="E807" s="255"/>
      <c r="F807" s="253"/>
      <c r="G807" s="253"/>
      <c r="H807" s="253"/>
      <c r="I807" s="253"/>
      <c r="J807" s="253"/>
      <c r="K807" s="253"/>
      <c r="L807" s="253"/>
      <c r="M807" s="253"/>
      <c r="N807" s="253"/>
      <c r="AA807" s="256">
        <v>792</v>
      </c>
      <c r="AB807" s="256" t="str">
        <f t="shared" si="38"/>
        <v/>
      </c>
      <c r="AC807" s="256" t="str">
        <f t="shared" si="39"/>
        <v/>
      </c>
      <c r="AK807" s="296" t="str">
        <f t="shared" si="40"/>
        <v/>
      </c>
    </row>
    <row r="808" spans="1:37" x14ac:dyDescent="0.2">
      <c r="A808" s="294">
        <v>797</v>
      </c>
      <c r="B808" s="132"/>
      <c r="C808" s="132"/>
      <c r="D808" s="309"/>
      <c r="E808" s="255"/>
      <c r="F808" s="253"/>
      <c r="G808" s="253"/>
      <c r="H808" s="253"/>
      <c r="I808" s="253"/>
      <c r="J808" s="253"/>
      <c r="K808" s="253"/>
      <c r="L808" s="253"/>
      <c r="M808" s="253"/>
      <c r="N808" s="253"/>
      <c r="AA808" s="256">
        <v>793</v>
      </c>
      <c r="AB808" s="256" t="str">
        <f t="shared" si="38"/>
        <v/>
      </c>
      <c r="AC808" s="256" t="str">
        <f t="shared" si="39"/>
        <v/>
      </c>
      <c r="AK808" s="296" t="str">
        <f t="shared" si="40"/>
        <v/>
      </c>
    </row>
    <row r="809" spans="1:37" x14ac:dyDescent="0.2">
      <c r="A809" s="294">
        <v>798</v>
      </c>
      <c r="B809" s="132"/>
      <c r="C809" s="132"/>
      <c r="D809" s="309"/>
      <c r="E809" s="255"/>
      <c r="F809" s="253"/>
      <c r="G809" s="253"/>
      <c r="H809" s="253"/>
      <c r="I809" s="253"/>
      <c r="J809" s="253"/>
      <c r="K809" s="253"/>
      <c r="L809" s="253"/>
      <c r="M809" s="253"/>
      <c r="N809" s="253"/>
      <c r="AA809" s="256">
        <v>794</v>
      </c>
      <c r="AB809" s="256" t="str">
        <f t="shared" si="38"/>
        <v/>
      </c>
      <c r="AC809" s="256" t="str">
        <f t="shared" si="39"/>
        <v/>
      </c>
      <c r="AK809" s="296" t="str">
        <f t="shared" si="40"/>
        <v/>
      </c>
    </row>
    <row r="810" spans="1:37" x14ac:dyDescent="0.2">
      <c r="A810" s="294">
        <v>799</v>
      </c>
      <c r="B810" s="132"/>
      <c r="C810" s="132"/>
      <c r="D810" s="309"/>
      <c r="E810" s="255"/>
      <c r="F810" s="253"/>
      <c r="G810" s="253"/>
      <c r="H810" s="253"/>
      <c r="I810" s="253"/>
      <c r="J810" s="253"/>
      <c r="K810" s="253"/>
      <c r="L810" s="253"/>
      <c r="M810" s="253"/>
      <c r="N810" s="253"/>
      <c r="AA810" s="256">
        <v>795</v>
      </c>
      <c r="AB810" s="256" t="str">
        <f t="shared" si="38"/>
        <v/>
      </c>
      <c r="AC810" s="256" t="str">
        <f t="shared" si="39"/>
        <v/>
      </c>
      <c r="AK810" s="296" t="str">
        <f t="shared" si="40"/>
        <v/>
      </c>
    </row>
    <row r="811" spans="1:37" x14ac:dyDescent="0.2">
      <c r="A811" s="294">
        <v>800</v>
      </c>
      <c r="B811" s="132"/>
      <c r="C811" s="132"/>
      <c r="D811" s="309"/>
      <c r="E811" s="255"/>
      <c r="F811" s="253"/>
      <c r="G811" s="253"/>
      <c r="H811" s="253"/>
      <c r="I811" s="253"/>
      <c r="J811" s="253"/>
      <c r="K811" s="253"/>
      <c r="L811" s="253"/>
      <c r="M811" s="253"/>
      <c r="N811" s="253"/>
      <c r="AA811" s="256">
        <v>796</v>
      </c>
      <c r="AB811" s="256" t="str">
        <f t="shared" si="38"/>
        <v/>
      </c>
      <c r="AC811" s="256" t="str">
        <f t="shared" si="39"/>
        <v/>
      </c>
      <c r="AK811" s="296" t="str">
        <f t="shared" si="40"/>
        <v/>
      </c>
    </row>
    <row r="812" spans="1:37" x14ac:dyDescent="0.2">
      <c r="A812" s="294">
        <v>801</v>
      </c>
      <c r="B812" s="132"/>
      <c r="C812" s="132"/>
      <c r="D812" s="309"/>
      <c r="E812" s="255"/>
      <c r="F812" s="253"/>
      <c r="G812" s="253"/>
      <c r="H812" s="253"/>
      <c r="I812" s="253"/>
      <c r="J812" s="253"/>
      <c r="K812" s="253"/>
      <c r="L812" s="253"/>
      <c r="M812" s="253"/>
      <c r="N812" s="253"/>
      <c r="AA812" s="256">
        <v>797</v>
      </c>
      <c r="AB812" s="256" t="str">
        <f t="shared" si="38"/>
        <v/>
      </c>
      <c r="AC812" s="256" t="str">
        <f t="shared" si="39"/>
        <v/>
      </c>
      <c r="AK812" s="296" t="str">
        <f t="shared" si="40"/>
        <v/>
      </c>
    </row>
    <row r="813" spans="1:37" x14ac:dyDescent="0.2">
      <c r="A813" s="294">
        <v>802</v>
      </c>
      <c r="B813" s="132"/>
      <c r="C813" s="132"/>
      <c r="D813" s="309"/>
      <c r="E813" s="255"/>
      <c r="F813" s="253"/>
      <c r="G813" s="253"/>
      <c r="H813" s="253"/>
      <c r="I813" s="253"/>
      <c r="J813" s="253"/>
      <c r="K813" s="253"/>
      <c r="L813" s="253"/>
      <c r="M813" s="253"/>
      <c r="N813" s="253"/>
      <c r="AA813" s="256">
        <v>798</v>
      </c>
      <c r="AB813" s="256" t="str">
        <f t="shared" si="38"/>
        <v/>
      </c>
      <c r="AC813" s="256" t="str">
        <f t="shared" si="39"/>
        <v/>
      </c>
      <c r="AK813" s="296" t="str">
        <f t="shared" si="40"/>
        <v/>
      </c>
    </row>
    <row r="814" spans="1:37" x14ac:dyDescent="0.2">
      <c r="A814" s="294">
        <v>803</v>
      </c>
      <c r="B814" s="132"/>
      <c r="C814" s="132"/>
      <c r="D814" s="309"/>
      <c r="E814" s="255"/>
      <c r="F814" s="253"/>
      <c r="G814" s="253"/>
      <c r="H814" s="253"/>
      <c r="I814" s="253"/>
      <c r="J814" s="253"/>
      <c r="K814" s="253"/>
      <c r="L814" s="253"/>
      <c r="M814" s="253"/>
      <c r="N814" s="253"/>
      <c r="AA814" s="256">
        <v>799</v>
      </c>
      <c r="AB814" s="256" t="str">
        <f t="shared" si="38"/>
        <v/>
      </c>
      <c r="AC814" s="256" t="str">
        <f t="shared" si="39"/>
        <v/>
      </c>
      <c r="AK814" s="296" t="str">
        <f t="shared" si="40"/>
        <v/>
      </c>
    </row>
    <row r="815" spans="1:37" x14ac:dyDescent="0.2">
      <c r="A815" s="294">
        <v>804</v>
      </c>
      <c r="B815" s="132"/>
      <c r="C815" s="132"/>
      <c r="D815" s="309"/>
      <c r="E815" s="255"/>
      <c r="F815" s="253"/>
      <c r="G815" s="253"/>
      <c r="H815" s="253"/>
      <c r="I815" s="253"/>
      <c r="J815" s="253"/>
      <c r="K815" s="253"/>
      <c r="L815" s="253"/>
      <c r="M815" s="253"/>
      <c r="N815" s="253"/>
      <c r="AA815" s="256">
        <v>800</v>
      </c>
      <c r="AB815" s="256" t="str">
        <f t="shared" si="38"/>
        <v/>
      </c>
      <c r="AC815" s="256" t="str">
        <f t="shared" si="39"/>
        <v/>
      </c>
      <c r="AK815" s="296" t="str">
        <f t="shared" si="40"/>
        <v/>
      </c>
    </row>
    <row r="816" spans="1:37" x14ac:dyDescent="0.2">
      <c r="A816" s="294">
        <v>805</v>
      </c>
      <c r="B816" s="132"/>
      <c r="C816" s="132"/>
      <c r="D816" s="309"/>
      <c r="E816" s="255"/>
      <c r="F816" s="253"/>
      <c r="G816" s="253"/>
      <c r="H816" s="253"/>
      <c r="I816" s="253"/>
      <c r="J816" s="253"/>
      <c r="K816" s="253"/>
      <c r="L816" s="253"/>
      <c r="M816" s="253"/>
      <c r="N816" s="253"/>
      <c r="AA816" s="256">
        <v>801</v>
      </c>
      <c r="AB816" s="256" t="str">
        <f t="shared" si="38"/>
        <v/>
      </c>
      <c r="AC816" s="256" t="str">
        <f t="shared" si="39"/>
        <v/>
      </c>
      <c r="AK816" s="296" t="str">
        <f t="shared" si="40"/>
        <v/>
      </c>
    </row>
    <row r="817" spans="1:37" x14ac:dyDescent="0.2">
      <c r="A817" s="294">
        <v>806</v>
      </c>
      <c r="B817" s="132"/>
      <c r="C817" s="132"/>
      <c r="D817" s="309"/>
      <c r="E817" s="255"/>
      <c r="F817" s="253"/>
      <c r="G817" s="253"/>
      <c r="H817" s="253"/>
      <c r="I817" s="253"/>
      <c r="J817" s="253"/>
      <c r="K817" s="253"/>
      <c r="L817" s="253"/>
      <c r="M817" s="253"/>
      <c r="N817" s="253"/>
      <c r="AA817" s="256">
        <v>802</v>
      </c>
      <c r="AB817" s="256" t="str">
        <f t="shared" si="38"/>
        <v/>
      </c>
      <c r="AC817" s="256" t="str">
        <f t="shared" si="39"/>
        <v/>
      </c>
      <c r="AK817" s="296" t="str">
        <f t="shared" si="40"/>
        <v/>
      </c>
    </row>
    <row r="818" spans="1:37" x14ac:dyDescent="0.2">
      <c r="A818" s="294">
        <v>807</v>
      </c>
      <c r="B818" s="132"/>
      <c r="C818" s="132"/>
      <c r="D818" s="309"/>
      <c r="E818" s="255"/>
      <c r="F818" s="253"/>
      <c r="G818" s="253"/>
      <c r="H818" s="253"/>
      <c r="I818" s="253"/>
      <c r="J818" s="253"/>
      <c r="K818" s="253"/>
      <c r="L818" s="253"/>
      <c r="M818" s="253"/>
      <c r="N818" s="253"/>
      <c r="AA818" s="256">
        <v>803</v>
      </c>
      <c r="AB818" s="256" t="str">
        <f t="shared" si="38"/>
        <v/>
      </c>
      <c r="AC818" s="256" t="str">
        <f t="shared" si="39"/>
        <v/>
      </c>
      <c r="AK818" s="296" t="str">
        <f t="shared" si="40"/>
        <v/>
      </c>
    </row>
    <row r="819" spans="1:37" x14ac:dyDescent="0.2">
      <c r="A819" s="294">
        <v>808</v>
      </c>
      <c r="B819" s="132"/>
      <c r="C819" s="132"/>
      <c r="D819" s="309"/>
      <c r="E819" s="255"/>
      <c r="F819" s="253"/>
      <c r="G819" s="253"/>
      <c r="H819" s="253"/>
      <c r="I819" s="253"/>
      <c r="J819" s="253"/>
      <c r="K819" s="253"/>
      <c r="L819" s="253"/>
      <c r="M819" s="253"/>
      <c r="N819" s="253"/>
      <c r="AA819" s="256">
        <v>804</v>
      </c>
      <c r="AB819" s="256" t="str">
        <f t="shared" si="38"/>
        <v/>
      </c>
      <c r="AC819" s="256" t="str">
        <f t="shared" si="39"/>
        <v/>
      </c>
      <c r="AK819" s="296" t="str">
        <f t="shared" si="40"/>
        <v/>
      </c>
    </row>
    <row r="820" spans="1:37" x14ac:dyDescent="0.2">
      <c r="A820" s="294">
        <v>809</v>
      </c>
      <c r="B820" s="132"/>
      <c r="C820" s="132"/>
      <c r="D820" s="309"/>
      <c r="E820" s="255"/>
      <c r="F820" s="253"/>
      <c r="G820" s="253"/>
      <c r="H820" s="253"/>
      <c r="I820" s="253"/>
      <c r="J820" s="253"/>
      <c r="K820" s="253"/>
      <c r="L820" s="253"/>
      <c r="M820" s="253"/>
      <c r="N820" s="253"/>
      <c r="AA820" s="256">
        <v>805</v>
      </c>
      <c r="AB820" s="256" t="str">
        <f t="shared" si="38"/>
        <v/>
      </c>
      <c r="AC820" s="256" t="str">
        <f t="shared" si="39"/>
        <v/>
      </c>
      <c r="AK820" s="296" t="str">
        <f t="shared" si="40"/>
        <v/>
      </c>
    </row>
    <row r="821" spans="1:37" x14ac:dyDescent="0.2">
      <c r="A821" s="294">
        <v>810</v>
      </c>
      <c r="B821" s="132"/>
      <c r="C821" s="132"/>
      <c r="D821" s="309"/>
      <c r="E821" s="255"/>
      <c r="F821" s="253"/>
      <c r="G821" s="253"/>
      <c r="H821" s="253"/>
      <c r="I821" s="253"/>
      <c r="J821" s="253"/>
      <c r="K821" s="253"/>
      <c r="L821" s="253"/>
      <c r="M821" s="253"/>
      <c r="N821" s="253"/>
      <c r="AA821" s="256">
        <v>806</v>
      </c>
      <c r="AB821" s="256" t="str">
        <f t="shared" si="38"/>
        <v/>
      </c>
      <c r="AC821" s="256" t="str">
        <f t="shared" si="39"/>
        <v/>
      </c>
      <c r="AK821" s="296" t="str">
        <f t="shared" si="40"/>
        <v/>
      </c>
    </row>
    <row r="822" spans="1:37" x14ac:dyDescent="0.2">
      <c r="A822" s="294">
        <v>811</v>
      </c>
      <c r="B822" s="132"/>
      <c r="C822" s="132"/>
      <c r="D822" s="309"/>
      <c r="E822" s="255"/>
      <c r="F822" s="253"/>
      <c r="G822" s="253"/>
      <c r="H822" s="253"/>
      <c r="I822" s="253"/>
      <c r="J822" s="253"/>
      <c r="K822" s="253"/>
      <c r="L822" s="253"/>
      <c r="M822" s="253"/>
      <c r="N822" s="253"/>
      <c r="AA822" s="256">
        <v>807</v>
      </c>
      <c r="AB822" s="256" t="str">
        <f t="shared" si="38"/>
        <v/>
      </c>
      <c r="AC822" s="256" t="str">
        <f t="shared" si="39"/>
        <v/>
      </c>
      <c r="AK822" s="296" t="str">
        <f t="shared" si="40"/>
        <v/>
      </c>
    </row>
    <row r="823" spans="1:37" x14ac:dyDescent="0.2">
      <c r="A823" s="294">
        <v>812</v>
      </c>
      <c r="B823" s="132"/>
      <c r="C823" s="132"/>
      <c r="D823" s="309"/>
      <c r="E823" s="255"/>
      <c r="F823" s="253"/>
      <c r="G823" s="253"/>
      <c r="H823" s="253"/>
      <c r="I823" s="253"/>
      <c r="J823" s="253"/>
      <c r="K823" s="253"/>
      <c r="L823" s="253"/>
      <c r="M823" s="253"/>
      <c r="N823" s="253"/>
      <c r="AA823" s="256">
        <v>808</v>
      </c>
      <c r="AB823" s="256" t="str">
        <f t="shared" si="38"/>
        <v/>
      </c>
      <c r="AC823" s="256" t="str">
        <f t="shared" si="39"/>
        <v/>
      </c>
      <c r="AK823" s="296" t="str">
        <f t="shared" si="40"/>
        <v/>
      </c>
    </row>
    <row r="824" spans="1:37" x14ac:dyDescent="0.2">
      <c r="A824" s="294">
        <v>813</v>
      </c>
      <c r="B824" s="132"/>
      <c r="C824" s="132"/>
      <c r="D824" s="309"/>
      <c r="E824" s="255"/>
      <c r="F824" s="253"/>
      <c r="G824" s="253"/>
      <c r="H824" s="253"/>
      <c r="I824" s="253"/>
      <c r="J824" s="253"/>
      <c r="K824" s="253"/>
      <c r="L824" s="253"/>
      <c r="M824" s="253"/>
      <c r="N824" s="253"/>
      <c r="AA824" s="256">
        <v>809</v>
      </c>
      <c r="AB824" s="256" t="str">
        <f t="shared" si="38"/>
        <v/>
      </c>
      <c r="AC824" s="256" t="str">
        <f t="shared" si="39"/>
        <v/>
      </c>
      <c r="AK824" s="296" t="str">
        <f t="shared" si="40"/>
        <v/>
      </c>
    </row>
    <row r="825" spans="1:37" x14ac:dyDescent="0.2">
      <c r="A825" s="294">
        <v>814</v>
      </c>
      <c r="B825" s="132"/>
      <c r="C825" s="132"/>
      <c r="D825" s="309"/>
      <c r="E825" s="255"/>
      <c r="F825" s="253"/>
      <c r="G825" s="253"/>
      <c r="H825" s="253"/>
      <c r="I825" s="253"/>
      <c r="J825" s="253"/>
      <c r="K825" s="253"/>
      <c r="L825" s="253"/>
      <c r="M825" s="253"/>
      <c r="N825" s="253"/>
      <c r="AA825" s="256">
        <v>810</v>
      </c>
      <c r="AB825" s="256" t="str">
        <f t="shared" si="38"/>
        <v/>
      </c>
      <c r="AC825" s="256" t="str">
        <f t="shared" si="39"/>
        <v/>
      </c>
      <c r="AK825" s="296" t="str">
        <f t="shared" si="40"/>
        <v/>
      </c>
    </row>
    <row r="826" spans="1:37" x14ac:dyDescent="0.2">
      <c r="A826" s="294">
        <v>815</v>
      </c>
      <c r="B826" s="132"/>
      <c r="C826" s="132"/>
      <c r="D826" s="309"/>
      <c r="E826" s="255"/>
      <c r="F826" s="253"/>
      <c r="G826" s="253"/>
      <c r="H826" s="253"/>
      <c r="I826" s="253"/>
      <c r="J826" s="253"/>
      <c r="K826" s="253"/>
      <c r="L826" s="253"/>
      <c r="M826" s="253"/>
      <c r="N826" s="253"/>
      <c r="AA826" s="256">
        <v>811</v>
      </c>
      <c r="AB826" s="256" t="str">
        <f t="shared" si="38"/>
        <v/>
      </c>
      <c r="AC826" s="256" t="str">
        <f t="shared" si="39"/>
        <v/>
      </c>
      <c r="AK826" s="296" t="str">
        <f t="shared" si="40"/>
        <v/>
      </c>
    </row>
    <row r="827" spans="1:37" x14ac:dyDescent="0.2">
      <c r="A827" s="294">
        <v>816</v>
      </c>
      <c r="B827" s="132"/>
      <c r="C827" s="132"/>
      <c r="D827" s="309"/>
      <c r="E827" s="255"/>
      <c r="F827" s="253"/>
      <c r="G827" s="253"/>
      <c r="H827" s="253"/>
      <c r="I827" s="253"/>
      <c r="J827" s="253"/>
      <c r="K827" s="253"/>
      <c r="L827" s="253"/>
      <c r="M827" s="253"/>
      <c r="N827" s="253"/>
      <c r="AA827" s="256">
        <v>812</v>
      </c>
      <c r="AB827" s="256" t="str">
        <f t="shared" si="38"/>
        <v/>
      </c>
      <c r="AC827" s="256" t="str">
        <f t="shared" si="39"/>
        <v/>
      </c>
      <c r="AK827" s="296" t="str">
        <f t="shared" si="40"/>
        <v/>
      </c>
    </row>
    <row r="828" spans="1:37" x14ac:dyDescent="0.2">
      <c r="A828" s="294">
        <v>817</v>
      </c>
      <c r="B828" s="132"/>
      <c r="C828" s="132"/>
      <c r="D828" s="309"/>
      <c r="E828" s="255"/>
      <c r="F828" s="253"/>
      <c r="G828" s="253"/>
      <c r="H828" s="253"/>
      <c r="I828" s="253"/>
      <c r="J828" s="253"/>
      <c r="K828" s="253"/>
      <c r="L828" s="253"/>
      <c r="M828" s="253"/>
      <c r="N828" s="253"/>
      <c r="AA828" s="256">
        <v>813</v>
      </c>
      <c r="AB828" s="256" t="str">
        <f t="shared" si="38"/>
        <v/>
      </c>
      <c r="AC828" s="256" t="str">
        <f t="shared" si="39"/>
        <v/>
      </c>
      <c r="AK828" s="296" t="str">
        <f t="shared" si="40"/>
        <v/>
      </c>
    </row>
    <row r="829" spans="1:37" x14ac:dyDescent="0.2">
      <c r="A829" s="294">
        <v>818</v>
      </c>
      <c r="B829" s="132"/>
      <c r="C829" s="132"/>
      <c r="D829" s="309"/>
      <c r="E829" s="255"/>
      <c r="F829" s="253"/>
      <c r="G829" s="253"/>
      <c r="H829" s="253"/>
      <c r="I829" s="253"/>
      <c r="J829" s="253"/>
      <c r="K829" s="253"/>
      <c r="L829" s="253"/>
      <c r="M829" s="253"/>
      <c r="N829" s="253"/>
      <c r="AA829" s="256">
        <v>814</v>
      </c>
      <c r="AB829" s="256" t="str">
        <f t="shared" si="38"/>
        <v/>
      </c>
      <c r="AC829" s="256" t="str">
        <f t="shared" si="39"/>
        <v/>
      </c>
      <c r="AK829" s="296" t="str">
        <f t="shared" si="40"/>
        <v/>
      </c>
    </row>
    <row r="830" spans="1:37" x14ac:dyDescent="0.2">
      <c r="A830" s="294">
        <v>819</v>
      </c>
      <c r="B830" s="132"/>
      <c r="C830" s="132"/>
      <c r="D830" s="309"/>
      <c r="E830" s="255"/>
      <c r="F830" s="253"/>
      <c r="G830" s="253"/>
      <c r="H830" s="253"/>
      <c r="I830" s="253"/>
      <c r="J830" s="253"/>
      <c r="K830" s="253"/>
      <c r="L830" s="253"/>
      <c r="M830" s="253"/>
      <c r="N830" s="253"/>
      <c r="AA830" s="256">
        <v>815</v>
      </c>
      <c r="AB830" s="256" t="str">
        <f t="shared" si="38"/>
        <v/>
      </c>
      <c r="AC830" s="256" t="str">
        <f t="shared" si="39"/>
        <v/>
      </c>
      <c r="AK830" s="296" t="str">
        <f t="shared" si="40"/>
        <v/>
      </c>
    </row>
    <row r="831" spans="1:37" x14ac:dyDescent="0.2">
      <c r="A831" s="294">
        <v>820</v>
      </c>
      <c r="B831" s="132"/>
      <c r="C831" s="132"/>
      <c r="D831" s="309"/>
      <c r="E831" s="255"/>
      <c r="F831" s="253"/>
      <c r="G831" s="253"/>
      <c r="H831" s="253"/>
      <c r="I831" s="253"/>
      <c r="J831" s="253"/>
      <c r="K831" s="253"/>
      <c r="L831" s="253"/>
      <c r="M831" s="253"/>
      <c r="N831" s="253"/>
      <c r="AA831" s="256">
        <v>816</v>
      </c>
      <c r="AB831" s="256" t="str">
        <f t="shared" si="38"/>
        <v/>
      </c>
      <c r="AC831" s="256" t="str">
        <f t="shared" si="39"/>
        <v/>
      </c>
      <c r="AK831" s="296" t="str">
        <f t="shared" si="40"/>
        <v/>
      </c>
    </row>
    <row r="832" spans="1:37" x14ac:dyDescent="0.2">
      <c r="A832" s="294">
        <v>821</v>
      </c>
      <c r="B832" s="132"/>
      <c r="C832" s="132"/>
      <c r="D832" s="309"/>
      <c r="E832" s="255"/>
      <c r="F832" s="253"/>
      <c r="G832" s="253"/>
      <c r="H832" s="253"/>
      <c r="I832" s="253"/>
      <c r="J832" s="253"/>
      <c r="K832" s="253"/>
      <c r="L832" s="253"/>
      <c r="M832" s="253"/>
      <c r="N832" s="253"/>
      <c r="AA832" s="256">
        <v>817</v>
      </c>
      <c r="AB832" s="256" t="str">
        <f t="shared" si="38"/>
        <v/>
      </c>
      <c r="AC832" s="256" t="str">
        <f t="shared" si="39"/>
        <v/>
      </c>
      <c r="AK832" s="296" t="str">
        <f t="shared" si="40"/>
        <v/>
      </c>
    </row>
    <row r="833" spans="1:37" x14ac:dyDescent="0.2">
      <c r="A833" s="294">
        <v>822</v>
      </c>
      <c r="B833" s="132"/>
      <c r="C833" s="132"/>
      <c r="D833" s="309"/>
      <c r="E833" s="255"/>
      <c r="F833" s="253"/>
      <c r="G833" s="253"/>
      <c r="H833" s="253"/>
      <c r="I833" s="253"/>
      <c r="J833" s="253"/>
      <c r="K833" s="253"/>
      <c r="L833" s="253"/>
      <c r="M833" s="253"/>
      <c r="N833" s="253"/>
      <c r="AA833" s="256">
        <v>818</v>
      </c>
      <c r="AB833" s="256" t="str">
        <f t="shared" si="38"/>
        <v/>
      </c>
      <c r="AC833" s="256" t="str">
        <f t="shared" si="39"/>
        <v/>
      </c>
      <c r="AK833" s="296" t="str">
        <f t="shared" si="40"/>
        <v/>
      </c>
    </row>
    <row r="834" spans="1:37" x14ac:dyDescent="0.2">
      <c r="A834" s="294">
        <v>823</v>
      </c>
      <c r="B834" s="132"/>
      <c r="C834" s="132"/>
      <c r="D834" s="309"/>
      <c r="E834" s="255"/>
      <c r="F834" s="253"/>
      <c r="G834" s="253"/>
      <c r="H834" s="253"/>
      <c r="I834" s="253"/>
      <c r="J834" s="253"/>
      <c r="K834" s="253"/>
      <c r="L834" s="253"/>
      <c r="M834" s="253"/>
      <c r="N834" s="253"/>
      <c r="AA834" s="256">
        <v>819</v>
      </c>
      <c r="AB834" s="256" t="str">
        <f t="shared" si="38"/>
        <v/>
      </c>
      <c r="AC834" s="256" t="str">
        <f t="shared" si="39"/>
        <v/>
      </c>
      <c r="AK834" s="296" t="str">
        <f t="shared" si="40"/>
        <v/>
      </c>
    </row>
    <row r="835" spans="1:37" x14ac:dyDescent="0.2">
      <c r="A835" s="294">
        <v>824</v>
      </c>
      <c r="B835" s="132"/>
      <c r="C835" s="132"/>
      <c r="D835" s="309"/>
      <c r="E835" s="255"/>
      <c r="F835" s="253"/>
      <c r="G835" s="253"/>
      <c r="H835" s="253"/>
      <c r="I835" s="253"/>
      <c r="J835" s="253"/>
      <c r="K835" s="253"/>
      <c r="L835" s="253"/>
      <c r="M835" s="253"/>
      <c r="N835" s="253"/>
      <c r="AA835" s="256">
        <v>820</v>
      </c>
      <c r="AB835" s="256" t="str">
        <f t="shared" si="38"/>
        <v/>
      </c>
      <c r="AC835" s="256" t="str">
        <f t="shared" si="39"/>
        <v/>
      </c>
      <c r="AK835" s="296" t="str">
        <f t="shared" si="40"/>
        <v/>
      </c>
    </row>
    <row r="836" spans="1:37" x14ac:dyDescent="0.2">
      <c r="A836" s="294">
        <v>825</v>
      </c>
      <c r="B836" s="132"/>
      <c r="C836" s="132"/>
      <c r="D836" s="309"/>
      <c r="E836" s="255"/>
      <c r="F836" s="253"/>
      <c r="G836" s="253"/>
      <c r="H836" s="253"/>
      <c r="I836" s="253"/>
      <c r="J836" s="253"/>
      <c r="K836" s="253"/>
      <c r="L836" s="253"/>
      <c r="M836" s="253"/>
      <c r="N836" s="253"/>
      <c r="AA836" s="256">
        <v>821</v>
      </c>
      <c r="AB836" s="256" t="str">
        <f t="shared" si="38"/>
        <v/>
      </c>
      <c r="AC836" s="256" t="str">
        <f t="shared" si="39"/>
        <v/>
      </c>
      <c r="AK836" s="296" t="str">
        <f t="shared" si="40"/>
        <v/>
      </c>
    </row>
    <row r="837" spans="1:37" x14ac:dyDescent="0.2">
      <c r="A837" s="294">
        <v>826</v>
      </c>
      <c r="B837" s="132"/>
      <c r="C837" s="132"/>
      <c r="D837" s="309"/>
      <c r="E837" s="255"/>
      <c r="F837" s="253"/>
      <c r="G837" s="253"/>
      <c r="H837" s="253"/>
      <c r="I837" s="253"/>
      <c r="J837" s="253"/>
      <c r="K837" s="253"/>
      <c r="L837" s="253"/>
      <c r="M837" s="253"/>
      <c r="N837" s="253"/>
      <c r="AA837" s="256">
        <v>822</v>
      </c>
      <c r="AB837" s="256" t="str">
        <f t="shared" si="38"/>
        <v/>
      </c>
      <c r="AC837" s="256" t="str">
        <f t="shared" si="39"/>
        <v/>
      </c>
      <c r="AK837" s="296" t="str">
        <f t="shared" si="40"/>
        <v/>
      </c>
    </row>
    <row r="838" spans="1:37" x14ac:dyDescent="0.2">
      <c r="A838" s="294">
        <v>827</v>
      </c>
      <c r="B838" s="132"/>
      <c r="C838" s="132"/>
      <c r="D838" s="309"/>
      <c r="E838" s="255"/>
      <c r="F838" s="253"/>
      <c r="G838" s="253"/>
      <c r="H838" s="253"/>
      <c r="I838" s="253"/>
      <c r="J838" s="253"/>
      <c r="K838" s="253"/>
      <c r="L838" s="253"/>
      <c r="M838" s="253"/>
      <c r="N838" s="253"/>
      <c r="AA838" s="256">
        <v>823</v>
      </c>
      <c r="AB838" s="256" t="str">
        <f t="shared" si="38"/>
        <v/>
      </c>
      <c r="AC838" s="256" t="str">
        <f t="shared" si="39"/>
        <v/>
      </c>
      <c r="AK838" s="296" t="str">
        <f t="shared" si="40"/>
        <v/>
      </c>
    </row>
    <row r="839" spans="1:37" x14ac:dyDescent="0.2">
      <c r="A839" s="294">
        <v>828</v>
      </c>
      <c r="B839" s="132"/>
      <c r="C839" s="132"/>
      <c r="D839" s="309"/>
      <c r="E839" s="255"/>
      <c r="F839" s="253"/>
      <c r="G839" s="253"/>
      <c r="H839" s="253"/>
      <c r="I839" s="253"/>
      <c r="J839" s="253"/>
      <c r="K839" s="253"/>
      <c r="L839" s="253"/>
      <c r="M839" s="253"/>
      <c r="N839" s="253"/>
      <c r="AA839" s="256">
        <v>824</v>
      </c>
      <c r="AB839" s="256" t="str">
        <f t="shared" si="38"/>
        <v/>
      </c>
      <c r="AC839" s="256" t="str">
        <f t="shared" si="39"/>
        <v/>
      </c>
      <c r="AK839" s="296" t="str">
        <f t="shared" si="40"/>
        <v/>
      </c>
    </row>
    <row r="840" spans="1:37" x14ac:dyDescent="0.2">
      <c r="A840" s="294">
        <v>829</v>
      </c>
      <c r="B840" s="132"/>
      <c r="C840" s="132"/>
      <c r="D840" s="309"/>
      <c r="E840" s="255"/>
      <c r="F840" s="253"/>
      <c r="G840" s="253"/>
      <c r="H840" s="253"/>
      <c r="I840" s="253"/>
      <c r="J840" s="253"/>
      <c r="K840" s="253"/>
      <c r="L840" s="253"/>
      <c r="M840" s="253"/>
      <c r="N840" s="253"/>
      <c r="AA840" s="256">
        <v>825</v>
      </c>
      <c r="AB840" s="256" t="str">
        <f t="shared" si="38"/>
        <v/>
      </c>
      <c r="AC840" s="256" t="str">
        <f t="shared" si="39"/>
        <v/>
      </c>
      <c r="AK840" s="296" t="str">
        <f t="shared" si="40"/>
        <v/>
      </c>
    </row>
    <row r="841" spans="1:37" x14ac:dyDescent="0.2">
      <c r="A841" s="294">
        <v>830</v>
      </c>
      <c r="B841" s="132"/>
      <c r="C841" s="132"/>
      <c r="D841" s="309"/>
      <c r="E841" s="255"/>
      <c r="F841" s="253"/>
      <c r="G841" s="253"/>
      <c r="H841" s="253"/>
      <c r="I841" s="253"/>
      <c r="J841" s="253"/>
      <c r="K841" s="253"/>
      <c r="L841" s="253"/>
      <c r="M841" s="253"/>
      <c r="N841" s="253"/>
      <c r="AA841" s="256">
        <v>826</v>
      </c>
      <c r="AB841" s="256" t="str">
        <f t="shared" si="38"/>
        <v/>
      </c>
      <c r="AC841" s="256" t="str">
        <f t="shared" si="39"/>
        <v/>
      </c>
      <c r="AK841" s="296" t="str">
        <f t="shared" si="40"/>
        <v/>
      </c>
    </row>
    <row r="842" spans="1:37" x14ac:dyDescent="0.2">
      <c r="A842" s="294">
        <v>831</v>
      </c>
      <c r="B842" s="132"/>
      <c r="C842" s="132"/>
      <c r="D842" s="309"/>
      <c r="E842" s="255"/>
      <c r="F842" s="253"/>
      <c r="G842" s="253"/>
      <c r="H842" s="253"/>
      <c r="I842" s="253"/>
      <c r="J842" s="253"/>
      <c r="K842" s="253"/>
      <c r="L842" s="253"/>
      <c r="M842" s="253"/>
      <c r="N842" s="253"/>
      <c r="AA842" s="256">
        <v>827</v>
      </c>
      <c r="AB842" s="256" t="str">
        <f t="shared" si="38"/>
        <v/>
      </c>
      <c r="AC842" s="256" t="str">
        <f t="shared" si="39"/>
        <v/>
      </c>
      <c r="AK842" s="296" t="str">
        <f t="shared" si="40"/>
        <v/>
      </c>
    </row>
    <row r="843" spans="1:37" x14ac:dyDescent="0.2">
      <c r="A843" s="294">
        <v>832</v>
      </c>
      <c r="B843" s="132"/>
      <c r="C843" s="132"/>
      <c r="D843" s="309"/>
      <c r="E843" s="255"/>
      <c r="F843" s="253"/>
      <c r="G843" s="253"/>
      <c r="H843" s="253"/>
      <c r="I843" s="253"/>
      <c r="J843" s="253"/>
      <c r="K843" s="253"/>
      <c r="L843" s="253"/>
      <c r="M843" s="253"/>
      <c r="N843" s="253"/>
      <c r="AA843" s="256">
        <v>828</v>
      </c>
      <c r="AB843" s="256" t="str">
        <f t="shared" si="38"/>
        <v/>
      </c>
      <c r="AC843" s="256" t="str">
        <f t="shared" si="39"/>
        <v/>
      </c>
      <c r="AK843" s="296" t="str">
        <f t="shared" si="40"/>
        <v/>
      </c>
    </row>
    <row r="844" spans="1:37" x14ac:dyDescent="0.2">
      <c r="A844" s="294">
        <v>833</v>
      </c>
      <c r="B844" s="132"/>
      <c r="C844" s="132"/>
      <c r="D844" s="309"/>
      <c r="E844" s="255"/>
      <c r="F844" s="253"/>
      <c r="G844" s="253"/>
      <c r="H844" s="253"/>
      <c r="I844" s="253"/>
      <c r="J844" s="253"/>
      <c r="K844" s="253"/>
      <c r="L844" s="253"/>
      <c r="M844" s="253"/>
      <c r="N844" s="253"/>
      <c r="AA844" s="256">
        <v>829</v>
      </c>
      <c r="AB844" s="256" t="str">
        <f t="shared" si="38"/>
        <v/>
      </c>
      <c r="AC844" s="256" t="str">
        <f t="shared" si="39"/>
        <v/>
      </c>
      <c r="AK844" s="296" t="str">
        <f t="shared" si="40"/>
        <v/>
      </c>
    </row>
    <row r="845" spans="1:37" x14ac:dyDescent="0.2">
      <c r="A845" s="294">
        <v>834</v>
      </c>
      <c r="B845" s="132"/>
      <c r="C845" s="132"/>
      <c r="D845" s="309"/>
      <c r="E845" s="255"/>
      <c r="F845" s="253"/>
      <c r="G845" s="253"/>
      <c r="H845" s="253"/>
      <c r="I845" s="253"/>
      <c r="J845" s="253"/>
      <c r="K845" s="253"/>
      <c r="L845" s="253"/>
      <c r="M845" s="253"/>
      <c r="N845" s="253"/>
      <c r="AA845" s="256">
        <v>830</v>
      </c>
      <c r="AB845" s="256" t="str">
        <f t="shared" si="38"/>
        <v/>
      </c>
      <c r="AC845" s="256" t="str">
        <f t="shared" si="39"/>
        <v/>
      </c>
      <c r="AK845" s="296" t="str">
        <f t="shared" si="40"/>
        <v/>
      </c>
    </row>
    <row r="846" spans="1:37" x14ac:dyDescent="0.2">
      <c r="A846" s="294">
        <v>835</v>
      </c>
      <c r="B846" s="132"/>
      <c r="C846" s="132"/>
      <c r="D846" s="309"/>
      <c r="E846" s="255"/>
      <c r="F846" s="253"/>
      <c r="G846" s="253"/>
      <c r="H846" s="253"/>
      <c r="I846" s="253"/>
      <c r="J846" s="253"/>
      <c r="K846" s="253"/>
      <c r="L846" s="253"/>
      <c r="M846" s="253"/>
      <c r="N846" s="253"/>
      <c r="AA846" s="256">
        <v>831</v>
      </c>
      <c r="AB846" s="256" t="str">
        <f t="shared" si="38"/>
        <v/>
      </c>
      <c r="AC846" s="256" t="str">
        <f t="shared" si="39"/>
        <v/>
      </c>
      <c r="AK846" s="296" t="str">
        <f t="shared" si="40"/>
        <v/>
      </c>
    </row>
    <row r="847" spans="1:37" x14ac:dyDescent="0.2">
      <c r="A847" s="294">
        <v>836</v>
      </c>
      <c r="B847" s="132"/>
      <c r="C847" s="132"/>
      <c r="D847" s="309"/>
      <c r="E847" s="255"/>
      <c r="F847" s="253"/>
      <c r="G847" s="253"/>
      <c r="H847" s="253"/>
      <c r="I847" s="253"/>
      <c r="J847" s="253"/>
      <c r="K847" s="253"/>
      <c r="L847" s="253"/>
      <c r="M847" s="253"/>
      <c r="N847" s="253"/>
      <c r="AA847" s="256">
        <v>832</v>
      </c>
      <c r="AB847" s="256" t="str">
        <f t="shared" si="38"/>
        <v/>
      </c>
      <c r="AC847" s="256" t="str">
        <f t="shared" si="39"/>
        <v/>
      </c>
      <c r="AK847" s="296" t="str">
        <f t="shared" si="40"/>
        <v/>
      </c>
    </row>
    <row r="848" spans="1:37" x14ac:dyDescent="0.2">
      <c r="A848" s="294">
        <v>837</v>
      </c>
      <c r="B848" s="132"/>
      <c r="C848" s="132"/>
      <c r="D848" s="309"/>
      <c r="E848" s="255"/>
      <c r="F848" s="253"/>
      <c r="G848" s="253"/>
      <c r="H848" s="253"/>
      <c r="I848" s="253"/>
      <c r="J848" s="253"/>
      <c r="K848" s="253"/>
      <c r="L848" s="253"/>
      <c r="M848" s="253"/>
      <c r="N848" s="253"/>
      <c r="AA848" s="256">
        <v>833</v>
      </c>
      <c r="AB848" s="256" t="str">
        <f t="shared" ref="AB848:AB911" si="41">IF(AK849="","",B844)</f>
        <v/>
      </c>
      <c r="AC848" s="256" t="str">
        <f t="shared" ref="AC848:AC911" si="42">IF(AK849="","",C844)</f>
        <v/>
      </c>
      <c r="AK848" s="296" t="str">
        <f t="shared" si="40"/>
        <v/>
      </c>
    </row>
    <row r="849" spans="1:37" x14ac:dyDescent="0.2">
      <c r="A849" s="294">
        <v>838</v>
      </c>
      <c r="B849" s="132"/>
      <c r="C849" s="132"/>
      <c r="D849" s="309"/>
      <c r="E849" s="255"/>
      <c r="F849" s="253"/>
      <c r="G849" s="253"/>
      <c r="H849" s="253"/>
      <c r="I849" s="253"/>
      <c r="J849" s="253"/>
      <c r="K849" s="253"/>
      <c r="L849" s="253"/>
      <c r="M849" s="253"/>
      <c r="N849" s="253"/>
      <c r="AA849" s="256">
        <v>834</v>
      </c>
      <c r="AB849" s="256" t="str">
        <f t="shared" si="41"/>
        <v/>
      </c>
      <c r="AC849" s="256" t="str">
        <f t="shared" si="42"/>
        <v/>
      </c>
      <c r="AK849" s="296" t="str">
        <f t="shared" ref="AK849:AK912" si="43">IF(OR(B844=0,C844=0),"",C844-B844)</f>
        <v/>
      </c>
    </row>
    <row r="850" spans="1:37" x14ac:dyDescent="0.2">
      <c r="A850" s="294">
        <v>839</v>
      </c>
      <c r="B850" s="132"/>
      <c r="C850" s="132"/>
      <c r="D850" s="309"/>
      <c r="E850" s="255"/>
      <c r="F850" s="253"/>
      <c r="G850" s="253"/>
      <c r="H850" s="253"/>
      <c r="I850" s="253"/>
      <c r="J850" s="253"/>
      <c r="K850" s="253"/>
      <c r="L850" s="253"/>
      <c r="M850" s="253"/>
      <c r="N850" s="253"/>
      <c r="AA850" s="256">
        <v>835</v>
      </c>
      <c r="AB850" s="256" t="str">
        <f t="shared" si="41"/>
        <v/>
      </c>
      <c r="AC850" s="256" t="str">
        <f t="shared" si="42"/>
        <v/>
      </c>
      <c r="AK850" s="296" t="str">
        <f t="shared" si="43"/>
        <v/>
      </c>
    </row>
    <row r="851" spans="1:37" x14ac:dyDescent="0.2">
      <c r="A851" s="294">
        <v>840</v>
      </c>
      <c r="B851" s="132"/>
      <c r="C851" s="132"/>
      <c r="D851" s="309"/>
      <c r="E851" s="255"/>
      <c r="F851" s="253"/>
      <c r="G851" s="253"/>
      <c r="H851" s="253"/>
      <c r="I851" s="253"/>
      <c r="J851" s="253"/>
      <c r="K851" s="253"/>
      <c r="L851" s="253"/>
      <c r="M851" s="253"/>
      <c r="N851" s="253"/>
      <c r="AA851" s="256">
        <v>836</v>
      </c>
      <c r="AB851" s="256" t="str">
        <f t="shared" si="41"/>
        <v/>
      </c>
      <c r="AC851" s="256" t="str">
        <f t="shared" si="42"/>
        <v/>
      </c>
      <c r="AK851" s="296" t="str">
        <f t="shared" si="43"/>
        <v/>
      </c>
    </row>
    <row r="852" spans="1:37" x14ac:dyDescent="0.2">
      <c r="A852" s="294">
        <v>841</v>
      </c>
      <c r="B852" s="132"/>
      <c r="C852" s="132"/>
      <c r="D852" s="309"/>
      <c r="E852" s="255"/>
      <c r="F852" s="253"/>
      <c r="G852" s="253"/>
      <c r="H852" s="253"/>
      <c r="I852" s="253"/>
      <c r="J852" s="253"/>
      <c r="K852" s="253"/>
      <c r="L852" s="253"/>
      <c r="M852" s="253"/>
      <c r="N852" s="253"/>
      <c r="AA852" s="256">
        <v>837</v>
      </c>
      <c r="AB852" s="256" t="str">
        <f t="shared" si="41"/>
        <v/>
      </c>
      <c r="AC852" s="256" t="str">
        <f t="shared" si="42"/>
        <v/>
      </c>
      <c r="AK852" s="296" t="str">
        <f t="shared" si="43"/>
        <v/>
      </c>
    </row>
    <row r="853" spans="1:37" x14ac:dyDescent="0.2">
      <c r="A853" s="294">
        <v>842</v>
      </c>
      <c r="B853" s="132"/>
      <c r="C853" s="132"/>
      <c r="D853" s="309"/>
      <c r="E853" s="255"/>
      <c r="F853" s="253"/>
      <c r="G853" s="253"/>
      <c r="H853" s="253"/>
      <c r="I853" s="253"/>
      <c r="J853" s="253"/>
      <c r="K853" s="253"/>
      <c r="L853" s="253"/>
      <c r="M853" s="253"/>
      <c r="N853" s="253"/>
      <c r="AA853" s="256">
        <v>838</v>
      </c>
      <c r="AB853" s="256" t="str">
        <f t="shared" si="41"/>
        <v/>
      </c>
      <c r="AC853" s="256" t="str">
        <f t="shared" si="42"/>
        <v/>
      </c>
      <c r="AK853" s="296" t="str">
        <f t="shared" si="43"/>
        <v/>
      </c>
    </row>
    <row r="854" spans="1:37" x14ac:dyDescent="0.2">
      <c r="A854" s="294">
        <v>843</v>
      </c>
      <c r="B854" s="132"/>
      <c r="C854" s="132"/>
      <c r="D854" s="309"/>
      <c r="E854" s="255"/>
      <c r="F854" s="253"/>
      <c r="G854" s="253"/>
      <c r="H854" s="253"/>
      <c r="I854" s="253"/>
      <c r="J854" s="253"/>
      <c r="K854" s="253"/>
      <c r="L854" s="253"/>
      <c r="M854" s="253"/>
      <c r="N854" s="253"/>
      <c r="AA854" s="256">
        <v>839</v>
      </c>
      <c r="AB854" s="256" t="str">
        <f t="shared" si="41"/>
        <v/>
      </c>
      <c r="AC854" s="256" t="str">
        <f t="shared" si="42"/>
        <v/>
      </c>
      <c r="AK854" s="296" t="str">
        <f t="shared" si="43"/>
        <v/>
      </c>
    </row>
    <row r="855" spans="1:37" x14ac:dyDescent="0.2">
      <c r="A855" s="294">
        <v>844</v>
      </c>
      <c r="B855" s="132"/>
      <c r="C855" s="132"/>
      <c r="D855" s="309"/>
      <c r="E855" s="255"/>
      <c r="F855" s="253"/>
      <c r="G855" s="253"/>
      <c r="H855" s="253"/>
      <c r="I855" s="253"/>
      <c r="J855" s="253"/>
      <c r="K855" s="253"/>
      <c r="L855" s="253"/>
      <c r="M855" s="253"/>
      <c r="N855" s="253"/>
      <c r="AA855" s="256">
        <v>840</v>
      </c>
      <c r="AB855" s="256" t="str">
        <f t="shared" si="41"/>
        <v/>
      </c>
      <c r="AC855" s="256" t="str">
        <f t="shared" si="42"/>
        <v/>
      </c>
      <c r="AK855" s="296" t="str">
        <f t="shared" si="43"/>
        <v/>
      </c>
    </row>
    <row r="856" spans="1:37" x14ac:dyDescent="0.2">
      <c r="A856" s="294">
        <v>845</v>
      </c>
      <c r="B856" s="132"/>
      <c r="C856" s="132"/>
      <c r="D856" s="309"/>
      <c r="E856" s="255"/>
      <c r="F856" s="253"/>
      <c r="G856" s="253"/>
      <c r="H856" s="253"/>
      <c r="I856" s="253"/>
      <c r="J856" s="253"/>
      <c r="K856" s="253"/>
      <c r="L856" s="253"/>
      <c r="M856" s="253"/>
      <c r="N856" s="253"/>
      <c r="AA856" s="256">
        <v>841</v>
      </c>
      <c r="AB856" s="256" t="str">
        <f t="shared" si="41"/>
        <v/>
      </c>
      <c r="AC856" s="256" t="str">
        <f t="shared" si="42"/>
        <v/>
      </c>
      <c r="AK856" s="296" t="str">
        <f t="shared" si="43"/>
        <v/>
      </c>
    </row>
    <row r="857" spans="1:37" x14ac:dyDescent="0.2">
      <c r="A857" s="294">
        <v>846</v>
      </c>
      <c r="B857" s="132"/>
      <c r="C857" s="132"/>
      <c r="D857" s="309"/>
      <c r="E857" s="255"/>
      <c r="F857" s="253"/>
      <c r="G857" s="253"/>
      <c r="H857" s="253"/>
      <c r="I857" s="253"/>
      <c r="J857" s="253"/>
      <c r="K857" s="253"/>
      <c r="L857" s="253"/>
      <c r="M857" s="253"/>
      <c r="N857" s="253"/>
      <c r="AA857" s="256">
        <v>842</v>
      </c>
      <c r="AB857" s="256" t="str">
        <f t="shared" si="41"/>
        <v/>
      </c>
      <c r="AC857" s="256" t="str">
        <f t="shared" si="42"/>
        <v/>
      </c>
      <c r="AK857" s="296" t="str">
        <f t="shared" si="43"/>
        <v/>
      </c>
    </row>
    <row r="858" spans="1:37" x14ac:dyDescent="0.2">
      <c r="A858" s="294">
        <v>847</v>
      </c>
      <c r="B858" s="132"/>
      <c r="C858" s="132"/>
      <c r="D858" s="309"/>
      <c r="E858" s="255"/>
      <c r="F858" s="253"/>
      <c r="G858" s="253"/>
      <c r="H858" s="253"/>
      <c r="I858" s="253"/>
      <c r="J858" s="253"/>
      <c r="K858" s="253"/>
      <c r="L858" s="253"/>
      <c r="M858" s="253"/>
      <c r="N858" s="253"/>
      <c r="AA858" s="256">
        <v>843</v>
      </c>
      <c r="AB858" s="256" t="str">
        <f t="shared" si="41"/>
        <v/>
      </c>
      <c r="AC858" s="256" t="str">
        <f t="shared" si="42"/>
        <v/>
      </c>
      <c r="AK858" s="296" t="str">
        <f t="shared" si="43"/>
        <v/>
      </c>
    </row>
    <row r="859" spans="1:37" x14ac:dyDescent="0.2">
      <c r="A859" s="294">
        <v>848</v>
      </c>
      <c r="B859" s="132"/>
      <c r="C859" s="132"/>
      <c r="D859" s="309"/>
      <c r="E859" s="255"/>
      <c r="F859" s="253"/>
      <c r="G859" s="253"/>
      <c r="H859" s="253"/>
      <c r="I859" s="253"/>
      <c r="J859" s="253"/>
      <c r="K859" s="253"/>
      <c r="L859" s="253"/>
      <c r="M859" s="253"/>
      <c r="N859" s="253"/>
      <c r="AA859" s="256">
        <v>844</v>
      </c>
      <c r="AB859" s="256" t="str">
        <f t="shared" si="41"/>
        <v/>
      </c>
      <c r="AC859" s="256" t="str">
        <f t="shared" si="42"/>
        <v/>
      </c>
      <c r="AK859" s="296" t="str">
        <f t="shared" si="43"/>
        <v/>
      </c>
    </row>
    <row r="860" spans="1:37" x14ac:dyDescent="0.2">
      <c r="A860" s="294">
        <v>849</v>
      </c>
      <c r="B860" s="132"/>
      <c r="C860" s="132"/>
      <c r="D860" s="309"/>
      <c r="E860" s="255"/>
      <c r="F860" s="253"/>
      <c r="G860" s="253"/>
      <c r="H860" s="253"/>
      <c r="I860" s="253"/>
      <c r="J860" s="253"/>
      <c r="K860" s="253"/>
      <c r="L860" s="253"/>
      <c r="M860" s="253"/>
      <c r="N860" s="253"/>
      <c r="AA860" s="256">
        <v>845</v>
      </c>
      <c r="AB860" s="256" t="str">
        <f t="shared" si="41"/>
        <v/>
      </c>
      <c r="AC860" s="256" t="str">
        <f t="shared" si="42"/>
        <v/>
      </c>
      <c r="AK860" s="296" t="str">
        <f t="shared" si="43"/>
        <v/>
      </c>
    </row>
    <row r="861" spans="1:37" x14ac:dyDescent="0.2">
      <c r="A861" s="294">
        <v>850</v>
      </c>
      <c r="B861" s="132"/>
      <c r="C861" s="132"/>
      <c r="D861" s="309"/>
      <c r="E861" s="255"/>
      <c r="F861" s="253"/>
      <c r="G861" s="253"/>
      <c r="H861" s="253"/>
      <c r="I861" s="253"/>
      <c r="J861" s="253"/>
      <c r="K861" s="253"/>
      <c r="L861" s="253"/>
      <c r="M861" s="253"/>
      <c r="N861" s="253"/>
      <c r="AA861" s="256">
        <v>846</v>
      </c>
      <c r="AB861" s="256" t="str">
        <f t="shared" si="41"/>
        <v/>
      </c>
      <c r="AC861" s="256" t="str">
        <f t="shared" si="42"/>
        <v/>
      </c>
      <c r="AK861" s="296" t="str">
        <f t="shared" si="43"/>
        <v/>
      </c>
    </row>
    <row r="862" spans="1:37" x14ac:dyDescent="0.2">
      <c r="A862" s="294">
        <v>851</v>
      </c>
      <c r="B862" s="132"/>
      <c r="C862" s="132"/>
      <c r="D862" s="309"/>
      <c r="E862" s="255"/>
      <c r="F862" s="253"/>
      <c r="G862" s="253"/>
      <c r="H862" s="253"/>
      <c r="I862" s="253"/>
      <c r="J862" s="253"/>
      <c r="K862" s="253"/>
      <c r="L862" s="253"/>
      <c r="M862" s="253"/>
      <c r="N862" s="253"/>
      <c r="AA862" s="256">
        <v>847</v>
      </c>
      <c r="AB862" s="256" t="str">
        <f t="shared" si="41"/>
        <v/>
      </c>
      <c r="AC862" s="256" t="str">
        <f t="shared" si="42"/>
        <v/>
      </c>
      <c r="AK862" s="296" t="str">
        <f t="shared" si="43"/>
        <v/>
      </c>
    </row>
    <row r="863" spans="1:37" x14ac:dyDescent="0.2">
      <c r="A863" s="294">
        <v>852</v>
      </c>
      <c r="B863" s="132"/>
      <c r="C863" s="132"/>
      <c r="D863" s="309"/>
      <c r="E863" s="255"/>
      <c r="F863" s="253"/>
      <c r="G863" s="253"/>
      <c r="H863" s="253"/>
      <c r="I863" s="253"/>
      <c r="J863" s="253"/>
      <c r="K863" s="253"/>
      <c r="L863" s="253"/>
      <c r="M863" s="253"/>
      <c r="N863" s="253"/>
      <c r="AA863" s="256">
        <v>848</v>
      </c>
      <c r="AB863" s="256" t="str">
        <f t="shared" si="41"/>
        <v/>
      </c>
      <c r="AC863" s="256" t="str">
        <f t="shared" si="42"/>
        <v/>
      </c>
      <c r="AK863" s="296" t="str">
        <f t="shared" si="43"/>
        <v/>
      </c>
    </row>
    <row r="864" spans="1:37" x14ac:dyDescent="0.2">
      <c r="A864" s="294">
        <v>853</v>
      </c>
      <c r="B864" s="132"/>
      <c r="C864" s="132"/>
      <c r="D864" s="309"/>
      <c r="E864" s="255"/>
      <c r="F864" s="253"/>
      <c r="G864" s="253"/>
      <c r="H864" s="253"/>
      <c r="I864" s="253"/>
      <c r="J864" s="253"/>
      <c r="K864" s="253"/>
      <c r="L864" s="253"/>
      <c r="M864" s="253"/>
      <c r="N864" s="253"/>
      <c r="AA864" s="256">
        <v>849</v>
      </c>
      <c r="AB864" s="256" t="str">
        <f t="shared" si="41"/>
        <v/>
      </c>
      <c r="AC864" s="256" t="str">
        <f t="shared" si="42"/>
        <v/>
      </c>
      <c r="AK864" s="296" t="str">
        <f t="shared" si="43"/>
        <v/>
      </c>
    </row>
    <row r="865" spans="1:37" x14ac:dyDescent="0.2">
      <c r="A865" s="294">
        <v>854</v>
      </c>
      <c r="B865" s="132"/>
      <c r="C865" s="132"/>
      <c r="D865" s="309"/>
      <c r="E865" s="255"/>
      <c r="F865" s="253"/>
      <c r="G865" s="253"/>
      <c r="H865" s="253"/>
      <c r="I865" s="253"/>
      <c r="J865" s="253"/>
      <c r="K865" s="253"/>
      <c r="L865" s="253"/>
      <c r="M865" s="253"/>
      <c r="N865" s="253"/>
      <c r="AA865" s="256">
        <v>850</v>
      </c>
      <c r="AB865" s="256" t="str">
        <f t="shared" si="41"/>
        <v/>
      </c>
      <c r="AC865" s="256" t="str">
        <f t="shared" si="42"/>
        <v/>
      </c>
      <c r="AK865" s="296" t="str">
        <f t="shared" si="43"/>
        <v/>
      </c>
    </row>
    <row r="866" spans="1:37" x14ac:dyDescent="0.2">
      <c r="A866" s="294">
        <v>855</v>
      </c>
      <c r="B866" s="132"/>
      <c r="C866" s="132"/>
      <c r="D866" s="309"/>
      <c r="E866" s="255"/>
      <c r="F866" s="253"/>
      <c r="G866" s="253"/>
      <c r="H866" s="253"/>
      <c r="I866" s="253"/>
      <c r="J866" s="253"/>
      <c r="K866" s="253"/>
      <c r="L866" s="253"/>
      <c r="M866" s="253"/>
      <c r="N866" s="253"/>
      <c r="AA866" s="256">
        <v>851</v>
      </c>
      <c r="AB866" s="256" t="str">
        <f t="shared" si="41"/>
        <v/>
      </c>
      <c r="AC866" s="256" t="str">
        <f t="shared" si="42"/>
        <v/>
      </c>
      <c r="AK866" s="296" t="str">
        <f t="shared" si="43"/>
        <v/>
      </c>
    </row>
    <row r="867" spans="1:37" x14ac:dyDescent="0.2">
      <c r="A867" s="294">
        <v>856</v>
      </c>
      <c r="B867" s="132"/>
      <c r="C867" s="132"/>
      <c r="D867" s="309"/>
      <c r="E867" s="255"/>
      <c r="F867" s="253"/>
      <c r="G867" s="253"/>
      <c r="H867" s="253"/>
      <c r="I867" s="253"/>
      <c r="J867" s="253"/>
      <c r="K867" s="253"/>
      <c r="L867" s="253"/>
      <c r="M867" s="253"/>
      <c r="N867" s="253"/>
      <c r="AA867" s="256">
        <v>852</v>
      </c>
      <c r="AB867" s="256" t="str">
        <f t="shared" si="41"/>
        <v/>
      </c>
      <c r="AC867" s="256" t="str">
        <f t="shared" si="42"/>
        <v/>
      </c>
      <c r="AK867" s="296" t="str">
        <f t="shared" si="43"/>
        <v/>
      </c>
    </row>
    <row r="868" spans="1:37" x14ac:dyDescent="0.2">
      <c r="A868" s="294">
        <v>857</v>
      </c>
      <c r="B868" s="132"/>
      <c r="C868" s="132"/>
      <c r="D868" s="309"/>
      <c r="E868" s="255"/>
      <c r="F868" s="253"/>
      <c r="G868" s="253"/>
      <c r="H868" s="253"/>
      <c r="I868" s="253"/>
      <c r="J868" s="253"/>
      <c r="K868" s="253"/>
      <c r="L868" s="253"/>
      <c r="M868" s="253"/>
      <c r="N868" s="253"/>
      <c r="AA868" s="256">
        <v>853</v>
      </c>
      <c r="AB868" s="256" t="str">
        <f t="shared" si="41"/>
        <v/>
      </c>
      <c r="AC868" s="256" t="str">
        <f t="shared" si="42"/>
        <v/>
      </c>
      <c r="AK868" s="296" t="str">
        <f t="shared" si="43"/>
        <v/>
      </c>
    </row>
    <row r="869" spans="1:37" x14ac:dyDescent="0.2">
      <c r="A869" s="294">
        <v>858</v>
      </c>
      <c r="B869" s="132"/>
      <c r="C869" s="132"/>
      <c r="D869" s="309"/>
      <c r="E869" s="255"/>
      <c r="F869" s="253"/>
      <c r="G869" s="253"/>
      <c r="H869" s="253"/>
      <c r="I869" s="253"/>
      <c r="J869" s="253"/>
      <c r="K869" s="253"/>
      <c r="L869" s="253"/>
      <c r="M869" s="253"/>
      <c r="N869" s="253"/>
      <c r="AA869" s="256">
        <v>854</v>
      </c>
      <c r="AB869" s="256" t="str">
        <f t="shared" si="41"/>
        <v/>
      </c>
      <c r="AC869" s="256" t="str">
        <f t="shared" si="42"/>
        <v/>
      </c>
      <c r="AK869" s="296" t="str">
        <f t="shared" si="43"/>
        <v/>
      </c>
    </row>
    <row r="870" spans="1:37" x14ac:dyDescent="0.2">
      <c r="A870" s="294">
        <v>859</v>
      </c>
      <c r="B870" s="132"/>
      <c r="C870" s="132"/>
      <c r="D870" s="309"/>
      <c r="E870" s="255"/>
      <c r="F870" s="253"/>
      <c r="G870" s="253"/>
      <c r="H870" s="253"/>
      <c r="I870" s="253"/>
      <c r="J870" s="253"/>
      <c r="K870" s="253"/>
      <c r="L870" s="253"/>
      <c r="M870" s="253"/>
      <c r="N870" s="253"/>
      <c r="AA870" s="256">
        <v>855</v>
      </c>
      <c r="AB870" s="256" t="str">
        <f t="shared" si="41"/>
        <v/>
      </c>
      <c r="AC870" s="256" t="str">
        <f t="shared" si="42"/>
        <v/>
      </c>
      <c r="AK870" s="296" t="str">
        <f t="shared" si="43"/>
        <v/>
      </c>
    </row>
    <row r="871" spans="1:37" x14ac:dyDescent="0.2">
      <c r="A871" s="294">
        <v>860</v>
      </c>
      <c r="B871" s="132"/>
      <c r="C871" s="132"/>
      <c r="D871" s="309"/>
      <c r="E871" s="255"/>
      <c r="F871" s="253"/>
      <c r="G871" s="253"/>
      <c r="H871" s="253"/>
      <c r="I871" s="253"/>
      <c r="J871" s="253"/>
      <c r="K871" s="253"/>
      <c r="L871" s="253"/>
      <c r="M871" s="253"/>
      <c r="N871" s="253"/>
      <c r="AA871" s="256">
        <v>856</v>
      </c>
      <c r="AB871" s="256" t="str">
        <f t="shared" si="41"/>
        <v/>
      </c>
      <c r="AC871" s="256" t="str">
        <f t="shared" si="42"/>
        <v/>
      </c>
      <c r="AK871" s="296" t="str">
        <f t="shared" si="43"/>
        <v/>
      </c>
    </row>
    <row r="872" spans="1:37" x14ac:dyDescent="0.2">
      <c r="A872" s="294">
        <v>861</v>
      </c>
      <c r="B872" s="132"/>
      <c r="C872" s="132"/>
      <c r="D872" s="309"/>
      <c r="E872" s="255"/>
      <c r="F872" s="253"/>
      <c r="G872" s="253"/>
      <c r="H872" s="253"/>
      <c r="I872" s="253"/>
      <c r="J872" s="253"/>
      <c r="K872" s="253"/>
      <c r="L872" s="253"/>
      <c r="M872" s="253"/>
      <c r="N872" s="253"/>
      <c r="AA872" s="256">
        <v>857</v>
      </c>
      <c r="AB872" s="256" t="str">
        <f t="shared" si="41"/>
        <v/>
      </c>
      <c r="AC872" s="256" t="str">
        <f t="shared" si="42"/>
        <v/>
      </c>
      <c r="AK872" s="296" t="str">
        <f t="shared" si="43"/>
        <v/>
      </c>
    </row>
    <row r="873" spans="1:37" x14ac:dyDescent="0.2">
      <c r="A873" s="294">
        <v>862</v>
      </c>
      <c r="B873" s="132"/>
      <c r="C873" s="132"/>
      <c r="D873" s="309"/>
      <c r="E873" s="255"/>
      <c r="F873" s="253"/>
      <c r="G873" s="253"/>
      <c r="H873" s="253"/>
      <c r="I873" s="253"/>
      <c r="J873" s="253"/>
      <c r="K873" s="253"/>
      <c r="L873" s="253"/>
      <c r="M873" s="253"/>
      <c r="N873" s="253"/>
      <c r="AA873" s="256">
        <v>858</v>
      </c>
      <c r="AB873" s="256" t="str">
        <f t="shared" si="41"/>
        <v/>
      </c>
      <c r="AC873" s="256" t="str">
        <f t="shared" si="42"/>
        <v/>
      </c>
      <c r="AK873" s="296" t="str">
        <f t="shared" si="43"/>
        <v/>
      </c>
    </row>
    <row r="874" spans="1:37" x14ac:dyDescent="0.2">
      <c r="A874" s="294">
        <v>863</v>
      </c>
      <c r="B874" s="132"/>
      <c r="C874" s="132"/>
      <c r="D874" s="309"/>
      <c r="E874" s="255"/>
      <c r="F874" s="253"/>
      <c r="G874" s="253"/>
      <c r="H874" s="253"/>
      <c r="I874" s="253"/>
      <c r="J874" s="253"/>
      <c r="K874" s="253"/>
      <c r="L874" s="253"/>
      <c r="M874" s="253"/>
      <c r="N874" s="253"/>
      <c r="AA874" s="256">
        <v>859</v>
      </c>
      <c r="AB874" s="256" t="str">
        <f t="shared" si="41"/>
        <v/>
      </c>
      <c r="AC874" s="256" t="str">
        <f t="shared" si="42"/>
        <v/>
      </c>
      <c r="AK874" s="296" t="str">
        <f t="shared" si="43"/>
        <v/>
      </c>
    </row>
    <row r="875" spans="1:37" x14ac:dyDescent="0.2">
      <c r="A875" s="294">
        <v>864</v>
      </c>
      <c r="B875" s="132"/>
      <c r="C875" s="132"/>
      <c r="D875" s="309"/>
      <c r="E875" s="255"/>
      <c r="F875" s="253"/>
      <c r="G875" s="253"/>
      <c r="H875" s="253"/>
      <c r="I875" s="253"/>
      <c r="J875" s="253"/>
      <c r="K875" s="253"/>
      <c r="L875" s="253"/>
      <c r="M875" s="253"/>
      <c r="N875" s="253"/>
      <c r="AA875" s="256">
        <v>860</v>
      </c>
      <c r="AB875" s="256" t="str">
        <f t="shared" si="41"/>
        <v/>
      </c>
      <c r="AC875" s="256" t="str">
        <f t="shared" si="42"/>
        <v/>
      </c>
      <c r="AK875" s="296" t="str">
        <f t="shared" si="43"/>
        <v/>
      </c>
    </row>
    <row r="876" spans="1:37" x14ac:dyDescent="0.2">
      <c r="A876" s="294">
        <v>865</v>
      </c>
      <c r="B876" s="132"/>
      <c r="C876" s="132"/>
      <c r="D876" s="309"/>
      <c r="E876" s="255"/>
      <c r="F876" s="253"/>
      <c r="G876" s="253"/>
      <c r="H876" s="253"/>
      <c r="I876" s="253"/>
      <c r="J876" s="253"/>
      <c r="K876" s="253"/>
      <c r="L876" s="253"/>
      <c r="M876" s="253"/>
      <c r="N876" s="253"/>
      <c r="AA876" s="256">
        <v>861</v>
      </c>
      <c r="AB876" s="256" t="str">
        <f t="shared" si="41"/>
        <v/>
      </c>
      <c r="AC876" s="256" t="str">
        <f t="shared" si="42"/>
        <v/>
      </c>
      <c r="AK876" s="296" t="str">
        <f t="shared" si="43"/>
        <v/>
      </c>
    </row>
    <row r="877" spans="1:37" x14ac:dyDescent="0.2">
      <c r="A877" s="294">
        <v>866</v>
      </c>
      <c r="B877" s="132"/>
      <c r="C877" s="132"/>
      <c r="D877" s="309"/>
      <c r="E877" s="255"/>
      <c r="F877" s="253"/>
      <c r="G877" s="253"/>
      <c r="H877" s="253"/>
      <c r="I877" s="253"/>
      <c r="J877" s="253"/>
      <c r="K877" s="253"/>
      <c r="L877" s="253"/>
      <c r="M877" s="253"/>
      <c r="N877" s="253"/>
      <c r="AA877" s="256">
        <v>862</v>
      </c>
      <c r="AB877" s="256" t="str">
        <f t="shared" si="41"/>
        <v/>
      </c>
      <c r="AC877" s="256" t="str">
        <f t="shared" si="42"/>
        <v/>
      </c>
      <c r="AK877" s="296" t="str">
        <f t="shared" si="43"/>
        <v/>
      </c>
    </row>
    <row r="878" spans="1:37" x14ac:dyDescent="0.2">
      <c r="A878" s="294">
        <v>867</v>
      </c>
      <c r="B878" s="132"/>
      <c r="C878" s="132"/>
      <c r="D878" s="309"/>
      <c r="E878" s="255"/>
      <c r="F878" s="253"/>
      <c r="G878" s="253"/>
      <c r="H878" s="253"/>
      <c r="I878" s="253"/>
      <c r="J878" s="253"/>
      <c r="K878" s="253"/>
      <c r="L878" s="253"/>
      <c r="M878" s="253"/>
      <c r="N878" s="253"/>
      <c r="AA878" s="256">
        <v>863</v>
      </c>
      <c r="AB878" s="256" t="str">
        <f t="shared" si="41"/>
        <v/>
      </c>
      <c r="AC878" s="256" t="str">
        <f t="shared" si="42"/>
        <v/>
      </c>
      <c r="AK878" s="296" t="str">
        <f t="shared" si="43"/>
        <v/>
      </c>
    </row>
    <row r="879" spans="1:37" x14ac:dyDescent="0.2">
      <c r="A879" s="294">
        <v>868</v>
      </c>
      <c r="B879" s="132"/>
      <c r="C879" s="132"/>
      <c r="D879" s="309"/>
      <c r="E879" s="255"/>
      <c r="F879" s="253"/>
      <c r="G879" s="253"/>
      <c r="H879" s="253"/>
      <c r="I879" s="253"/>
      <c r="J879" s="253"/>
      <c r="K879" s="253"/>
      <c r="L879" s="253"/>
      <c r="M879" s="253"/>
      <c r="N879" s="253"/>
      <c r="AA879" s="256">
        <v>864</v>
      </c>
      <c r="AB879" s="256" t="str">
        <f t="shared" si="41"/>
        <v/>
      </c>
      <c r="AC879" s="256" t="str">
        <f t="shared" si="42"/>
        <v/>
      </c>
      <c r="AK879" s="296" t="str">
        <f t="shared" si="43"/>
        <v/>
      </c>
    </row>
    <row r="880" spans="1:37" x14ac:dyDescent="0.2">
      <c r="A880" s="294">
        <v>869</v>
      </c>
      <c r="B880" s="132"/>
      <c r="C880" s="132"/>
      <c r="D880" s="309"/>
      <c r="E880" s="255"/>
      <c r="F880" s="253"/>
      <c r="G880" s="253"/>
      <c r="H880" s="253"/>
      <c r="I880" s="253"/>
      <c r="J880" s="253"/>
      <c r="K880" s="253"/>
      <c r="L880" s="253"/>
      <c r="M880" s="253"/>
      <c r="N880" s="253"/>
      <c r="AA880" s="256">
        <v>865</v>
      </c>
      <c r="AB880" s="256" t="str">
        <f t="shared" si="41"/>
        <v/>
      </c>
      <c r="AC880" s="256" t="str">
        <f t="shared" si="42"/>
        <v/>
      </c>
      <c r="AK880" s="296" t="str">
        <f t="shared" si="43"/>
        <v/>
      </c>
    </row>
    <row r="881" spans="1:37" x14ac:dyDescent="0.2">
      <c r="A881" s="294">
        <v>870</v>
      </c>
      <c r="B881" s="132"/>
      <c r="C881" s="132"/>
      <c r="D881" s="309"/>
      <c r="E881" s="255"/>
      <c r="F881" s="253"/>
      <c r="G881" s="253"/>
      <c r="H881" s="253"/>
      <c r="I881" s="253"/>
      <c r="J881" s="253"/>
      <c r="K881" s="253"/>
      <c r="L881" s="253"/>
      <c r="M881" s="253"/>
      <c r="N881" s="253"/>
      <c r="AA881" s="256">
        <v>866</v>
      </c>
      <c r="AB881" s="256" t="str">
        <f t="shared" si="41"/>
        <v/>
      </c>
      <c r="AC881" s="256" t="str">
        <f t="shared" si="42"/>
        <v/>
      </c>
      <c r="AK881" s="296" t="str">
        <f t="shared" si="43"/>
        <v/>
      </c>
    </row>
    <row r="882" spans="1:37" x14ac:dyDescent="0.2">
      <c r="A882" s="294">
        <v>871</v>
      </c>
      <c r="B882" s="132"/>
      <c r="C882" s="132"/>
      <c r="D882" s="309"/>
      <c r="E882" s="255"/>
      <c r="F882" s="253"/>
      <c r="G882" s="253"/>
      <c r="H882" s="253"/>
      <c r="I882" s="253"/>
      <c r="J882" s="253"/>
      <c r="K882" s="253"/>
      <c r="L882" s="253"/>
      <c r="M882" s="253"/>
      <c r="N882" s="253"/>
      <c r="AA882" s="256">
        <v>867</v>
      </c>
      <c r="AB882" s="256" t="str">
        <f t="shared" si="41"/>
        <v/>
      </c>
      <c r="AC882" s="256" t="str">
        <f t="shared" si="42"/>
        <v/>
      </c>
      <c r="AK882" s="296" t="str">
        <f t="shared" si="43"/>
        <v/>
      </c>
    </row>
    <row r="883" spans="1:37" x14ac:dyDescent="0.2">
      <c r="A883" s="294">
        <v>872</v>
      </c>
      <c r="B883" s="132"/>
      <c r="C883" s="132"/>
      <c r="D883" s="309"/>
      <c r="E883" s="255"/>
      <c r="F883" s="253"/>
      <c r="G883" s="253"/>
      <c r="H883" s="253"/>
      <c r="I883" s="253"/>
      <c r="J883" s="253"/>
      <c r="K883" s="253"/>
      <c r="L883" s="253"/>
      <c r="M883" s="253"/>
      <c r="N883" s="253"/>
      <c r="AA883" s="256">
        <v>868</v>
      </c>
      <c r="AB883" s="256" t="str">
        <f t="shared" si="41"/>
        <v/>
      </c>
      <c r="AC883" s="256" t="str">
        <f t="shared" si="42"/>
        <v/>
      </c>
      <c r="AK883" s="296" t="str">
        <f t="shared" si="43"/>
        <v/>
      </c>
    </row>
    <row r="884" spans="1:37" x14ac:dyDescent="0.2">
      <c r="A884" s="294">
        <v>873</v>
      </c>
      <c r="B884" s="132"/>
      <c r="C884" s="132"/>
      <c r="D884" s="309"/>
      <c r="E884" s="255"/>
      <c r="F884" s="253"/>
      <c r="G884" s="253"/>
      <c r="H884" s="253"/>
      <c r="I884" s="253"/>
      <c r="J884" s="253"/>
      <c r="K884" s="253"/>
      <c r="L884" s="253"/>
      <c r="M884" s="253"/>
      <c r="N884" s="253"/>
      <c r="AA884" s="256">
        <v>869</v>
      </c>
      <c r="AB884" s="256" t="str">
        <f t="shared" si="41"/>
        <v/>
      </c>
      <c r="AC884" s="256" t="str">
        <f t="shared" si="42"/>
        <v/>
      </c>
      <c r="AK884" s="296" t="str">
        <f t="shared" si="43"/>
        <v/>
      </c>
    </row>
    <row r="885" spans="1:37" x14ac:dyDescent="0.2">
      <c r="A885" s="294">
        <v>874</v>
      </c>
      <c r="B885" s="132"/>
      <c r="C885" s="132"/>
      <c r="D885" s="309"/>
      <c r="E885" s="255"/>
      <c r="F885" s="253"/>
      <c r="G885" s="253"/>
      <c r="H885" s="253"/>
      <c r="I885" s="253"/>
      <c r="J885" s="253"/>
      <c r="K885" s="253"/>
      <c r="L885" s="253"/>
      <c r="M885" s="253"/>
      <c r="N885" s="253"/>
      <c r="AA885" s="256">
        <v>870</v>
      </c>
      <c r="AB885" s="256" t="str">
        <f t="shared" si="41"/>
        <v/>
      </c>
      <c r="AC885" s="256" t="str">
        <f t="shared" si="42"/>
        <v/>
      </c>
      <c r="AK885" s="296" t="str">
        <f t="shared" si="43"/>
        <v/>
      </c>
    </row>
    <row r="886" spans="1:37" x14ac:dyDescent="0.2">
      <c r="A886" s="294">
        <v>875</v>
      </c>
      <c r="B886" s="132"/>
      <c r="C886" s="132"/>
      <c r="D886" s="309"/>
      <c r="E886" s="255"/>
      <c r="F886" s="253"/>
      <c r="G886" s="253"/>
      <c r="H886" s="253"/>
      <c r="I886" s="253"/>
      <c r="J886" s="253"/>
      <c r="K886" s="253"/>
      <c r="L886" s="253"/>
      <c r="M886" s="253"/>
      <c r="N886" s="253"/>
      <c r="AA886" s="256">
        <v>871</v>
      </c>
      <c r="AB886" s="256" t="str">
        <f t="shared" si="41"/>
        <v/>
      </c>
      <c r="AC886" s="256" t="str">
        <f t="shared" si="42"/>
        <v/>
      </c>
      <c r="AK886" s="296" t="str">
        <f t="shared" si="43"/>
        <v/>
      </c>
    </row>
    <row r="887" spans="1:37" x14ac:dyDescent="0.2">
      <c r="A887" s="294">
        <v>876</v>
      </c>
      <c r="B887" s="132"/>
      <c r="C887" s="132"/>
      <c r="D887" s="309"/>
      <c r="E887" s="255"/>
      <c r="F887" s="253"/>
      <c r="G887" s="253"/>
      <c r="H887" s="253"/>
      <c r="I887" s="253"/>
      <c r="J887" s="253"/>
      <c r="K887" s="253"/>
      <c r="L887" s="253"/>
      <c r="M887" s="253"/>
      <c r="N887" s="253"/>
      <c r="AA887" s="256">
        <v>872</v>
      </c>
      <c r="AB887" s="256" t="str">
        <f t="shared" si="41"/>
        <v/>
      </c>
      <c r="AC887" s="256" t="str">
        <f t="shared" si="42"/>
        <v/>
      </c>
      <c r="AK887" s="296" t="str">
        <f t="shared" si="43"/>
        <v/>
      </c>
    </row>
    <row r="888" spans="1:37" x14ac:dyDescent="0.2">
      <c r="A888" s="294">
        <v>877</v>
      </c>
      <c r="B888" s="132"/>
      <c r="C888" s="132"/>
      <c r="D888" s="309"/>
      <c r="E888" s="255"/>
      <c r="F888" s="253"/>
      <c r="G888" s="253"/>
      <c r="H888" s="253"/>
      <c r="I888" s="253"/>
      <c r="J888" s="253"/>
      <c r="K888" s="253"/>
      <c r="L888" s="253"/>
      <c r="M888" s="253"/>
      <c r="N888" s="253"/>
      <c r="AA888" s="256">
        <v>873</v>
      </c>
      <c r="AB888" s="256" t="str">
        <f t="shared" si="41"/>
        <v/>
      </c>
      <c r="AC888" s="256" t="str">
        <f t="shared" si="42"/>
        <v/>
      </c>
      <c r="AK888" s="296" t="str">
        <f t="shared" si="43"/>
        <v/>
      </c>
    </row>
    <row r="889" spans="1:37" x14ac:dyDescent="0.2">
      <c r="A889" s="294">
        <v>878</v>
      </c>
      <c r="B889" s="132"/>
      <c r="C889" s="132"/>
      <c r="D889" s="309"/>
      <c r="E889" s="255"/>
      <c r="F889" s="253"/>
      <c r="G889" s="253"/>
      <c r="H889" s="253"/>
      <c r="I889" s="253"/>
      <c r="J889" s="253"/>
      <c r="K889" s="253"/>
      <c r="L889" s="253"/>
      <c r="M889" s="253"/>
      <c r="N889" s="253"/>
      <c r="AA889" s="256">
        <v>874</v>
      </c>
      <c r="AB889" s="256" t="str">
        <f t="shared" si="41"/>
        <v/>
      </c>
      <c r="AC889" s="256" t="str">
        <f t="shared" si="42"/>
        <v/>
      </c>
      <c r="AK889" s="296" t="str">
        <f t="shared" si="43"/>
        <v/>
      </c>
    </row>
    <row r="890" spans="1:37" x14ac:dyDescent="0.2">
      <c r="A890" s="294">
        <v>879</v>
      </c>
      <c r="B890" s="132"/>
      <c r="C890" s="132"/>
      <c r="D890" s="309"/>
      <c r="E890" s="255"/>
      <c r="F890" s="253"/>
      <c r="G890" s="253"/>
      <c r="H890" s="253"/>
      <c r="I890" s="253"/>
      <c r="J890" s="253"/>
      <c r="K890" s="253"/>
      <c r="L890" s="253"/>
      <c r="M890" s="253"/>
      <c r="N890" s="253"/>
      <c r="AA890" s="256">
        <v>875</v>
      </c>
      <c r="AB890" s="256" t="str">
        <f t="shared" si="41"/>
        <v/>
      </c>
      <c r="AC890" s="256" t="str">
        <f t="shared" si="42"/>
        <v/>
      </c>
      <c r="AK890" s="296" t="str">
        <f t="shared" si="43"/>
        <v/>
      </c>
    </row>
    <row r="891" spans="1:37" x14ac:dyDescent="0.2">
      <c r="A891" s="294">
        <v>880</v>
      </c>
      <c r="B891" s="132"/>
      <c r="C891" s="132"/>
      <c r="D891" s="309"/>
      <c r="E891" s="255"/>
      <c r="F891" s="253"/>
      <c r="G891" s="253"/>
      <c r="H891" s="253"/>
      <c r="I891" s="253"/>
      <c r="J891" s="253"/>
      <c r="K891" s="253"/>
      <c r="L891" s="253"/>
      <c r="M891" s="253"/>
      <c r="N891" s="253"/>
      <c r="AA891" s="256">
        <v>876</v>
      </c>
      <c r="AB891" s="256" t="str">
        <f t="shared" si="41"/>
        <v/>
      </c>
      <c r="AC891" s="256" t="str">
        <f t="shared" si="42"/>
        <v/>
      </c>
      <c r="AK891" s="296" t="str">
        <f t="shared" si="43"/>
        <v/>
      </c>
    </row>
    <row r="892" spans="1:37" x14ac:dyDescent="0.2">
      <c r="A892" s="294">
        <v>881</v>
      </c>
      <c r="B892" s="132"/>
      <c r="C892" s="132"/>
      <c r="D892" s="309"/>
      <c r="E892" s="255"/>
      <c r="F892" s="253"/>
      <c r="G892" s="253"/>
      <c r="H892" s="253"/>
      <c r="I892" s="253"/>
      <c r="J892" s="253"/>
      <c r="K892" s="253"/>
      <c r="L892" s="253"/>
      <c r="M892" s="253"/>
      <c r="N892" s="253"/>
      <c r="AA892" s="256">
        <v>877</v>
      </c>
      <c r="AB892" s="256" t="str">
        <f t="shared" si="41"/>
        <v/>
      </c>
      <c r="AC892" s="256" t="str">
        <f t="shared" si="42"/>
        <v/>
      </c>
      <c r="AK892" s="296" t="str">
        <f t="shared" si="43"/>
        <v/>
      </c>
    </row>
    <row r="893" spans="1:37" x14ac:dyDescent="0.2">
      <c r="A893" s="294">
        <v>882</v>
      </c>
      <c r="B893" s="132"/>
      <c r="C893" s="132"/>
      <c r="D893" s="309"/>
      <c r="E893" s="255"/>
      <c r="F893" s="253"/>
      <c r="G893" s="253"/>
      <c r="H893" s="253"/>
      <c r="I893" s="253"/>
      <c r="J893" s="253"/>
      <c r="K893" s="253"/>
      <c r="L893" s="253"/>
      <c r="M893" s="253"/>
      <c r="N893" s="253"/>
      <c r="AA893" s="256">
        <v>878</v>
      </c>
      <c r="AB893" s="256" t="str">
        <f t="shared" si="41"/>
        <v/>
      </c>
      <c r="AC893" s="256" t="str">
        <f t="shared" si="42"/>
        <v/>
      </c>
      <c r="AK893" s="296" t="str">
        <f t="shared" si="43"/>
        <v/>
      </c>
    </row>
    <row r="894" spans="1:37" x14ac:dyDescent="0.2">
      <c r="A894" s="294">
        <v>883</v>
      </c>
      <c r="B894" s="132"/>
      <c r="C894" s="132"/>
      <c r="D894" s="309"/>
      <c r="E894" s="255"/>
      <c r="F894" s="253"/>
      <c r="G894" s="253"/>
      <c r="H894" s="253"/>
      <c r="I894" s="253"/>
      <c r="J894" s="253"/>
      <c r="K894" s="253"/>
      <c r="L894" s="253"/>
      <c r="M894" s="253"/>
      <c r="N894" s="253"/>
      <c r="AA894" s="256">
        <v>879</v>
      </c>
      <c r="AB894" s="256" t="str">
        <f t="shared" si="41"/>
        <v/>
      </c>
      <c r="AC894" s="256" t="str">
        <f t="shared" si="42"/>
        <v/>
      </c>
      <c r="AK894" s="296" t="str">
        <f t="shared" si="43"/>
        <v/>
      </c>
    </row>
    <row r="895" spans="1:37" x14ac:dyDescent="0.2">
      <c r="A895" s="294">
        <v>884</v>
      </c>
      <c r="B895" s="132"/>
      <c r="C895" s="132"/>
      <c r="D895" s="309"/>
      <c r="E895" s="255"/>
      <c r="F895" s="253"/>
      <c r="G895" s="253"/>
      <c r="H895" s="253"/>
      <c r="I895" s="253"/>
      <c r="J895" s="253"/>
      <c r="K895" s="253"/>
      <c r="L895" s="253"/>
      <c r="M895" s="253"/>
      <c r="N895" s="253"/>
      <c r="AA895" s="256">
        <v>880</v>
      </c>
      <c r="AB895" s="256" t="str">
        <f t="shared" si="41"/>
        <v/>
      </c>
      <c r="AC895" s="256" t="str">
        <f t="shared" si="42"/>
        <v/>
      </c>
      <c r="AK895" s="296" t="str">
        <f t="shared" si="43"/>
        <v/>
      </c>
    </row>
    <row r="896" spans="1:37" x14ac:dyDescent="0.2">
      <c r="A896" s="294">
        <v>885</v>
      </c>
      <c r="B896" s="132"/>
      <c r="C896" s="132"/>
      <c r="D896" s="309"/>
      <c r="E896" s="255"/>
      <c r="F896" s="253"/>
      <c r="G896" s="253"/>
      <c r="H896" s="253"/>
      <c r="I896" s="253"/>
      <c r="J896" s="253"/>
      <c r="K896" s="253"/>
      <c r="L896" s="253"/>
      <c r="M896" s="253"/>
      <c r="N896" s="253"/>
      <c r="AA896" s="256">
        <v>881</v>
      </c>
      <c r="AB896" s="256" t="str">
        <f t="shared" si="41"/>
        <v/>
      </c>
      <c r="AC896" s="256" t="str">
        <f t="shared" si="42"/>
        <v/>
      </c>
      <c r="AK896" s="296" t="str">
        <f t="shared" si="43"/>
        <v/>
      </c>
    </row>
    <row r="897" spans="1:37" x14ac:dyDescent="0.2">
      <c r="A897" s="294">
        <v>886</v>
      </c>
      <c r="B897" s="132"/>
      <c r="C897" s="132"/>
      <c r="D897" s="309"/>
      <c r="E897" s="255"/>
      <c r="F897" s="253"/>
      <c r="G897" s="253"/>
      <c r="H897" s="253"/>
      <c r="I897" s="253"/>
      <c r="J897" s="253"/>
      <c r="K897" s="253"/>
      <c r="L897" s="253"/>
      <c r="M897" s="253"/>
      <c r="N897" s="253"/>
      <c r="AA897" s="256">
        <v>882</v>
      </c>
      <c r="AB897" s="256" t="str">
        <f t="shared" si="41"/>
        <v/>
      </c>
      <c r="AC897" s="256" t="str">
        <f t="shared" si="42"/>
        <v/>
      </c>
      <c r="AK897" s="296" t="str">
        <f t="shared" si="43"/>
        <v/>
      </c>
    </row>
    <row r="898" spans="1:37" x14ac:dyDescent="0.2">
      <c r="A898" s="294">
        <v>887</v>
      </c>
      <c r="B898" s="132"/>
      <c r="C898" s="132"/>
      <c r="D898" s="309"/>
      <c r="E898" s="255"/>
      <c r="F898" s="253"/>
      <c r="G898" s="253"/>
      <c r="H898" s="253"/>
      <c r="I898" s="253"/>
      <c r="J898" s="253"/>
      <c r="K898" s="253"/>
      <c r="L898" s="253"/>
      <c r="M898" s="253"/>
      <c r="N898" s="253"/>
      <c r="AA898" s="256">
        <v>883</v>
      </c>
      <c r="AB898" s="256" t="str">
        <f t="shared" si="41"/>
        <v/>
      </c>
      <c r="AC898" s="256" t="str">
        <f t="shared" si="42"/>
        <v/>
      </c>
      <c r="AK898" s="296" t="str">
        <f t="shared" si="43"/>
        <v/>
      </c>
    </row>
    <row r="899" spans="1:37" x14ac:dyDescent="0.2">
      <c r="A899" s="294">
        <v>888</v>
      </c>
      <c r="B899" s="132"/>
      <c r="C899" s="132"/>
      <c r="D899" s="309"/>
      <c r="E899" s="255"/>
      <c r="F899" s="253"/>
      <c r="G899" s="253"/>
      <c r="H899" s="253"/>
      <c r="I899" s="253"/>
      <c r="J899" s="253"/>
      <c r="K899" s="253"/>
      <c r="L899" s="253"/>
      <c r="M899" s="253"/>
      <c r="N899" s="253"/>
      <c r="AA899" s="256">
        <v>884</v>
      </c>
      <c r="AB899" s="256" t="str">
        <f t="shared" si="41"/>
        <v/>
      </c>
      <c r="AC899" s="256" t="str">
        <f t="shared" si="42"/>
        <v/>
      </c>
      <c r="AK899" s="296" t="str">
        <f t="shared" si="43"/>
        <v/>
      </c>
    </row>
    <row r="900" spans="1:37" x14ac:dyDescent="0.2">
      <c r="A900" s="294">
        <v>889</v>
      </c>
      <c r="B900" s="132"/>
      <c r="C900" s="132"/>
      <c r="D900" s="309"/>
      <c r="E900" s="255"/>
      <c r="F900" s="253"/>
      <c r="G900" s="253"/>
      <c r="H900" s="253"/>
      <c r="I900" s="253"/>
      <c r="J900" s="253"/>
      <c r="K900" s="253"/>
      <c r="L900" s="253"/>
      <c r="M900" s="253"/>
      <c r="N900" s="253"/>
      <c r="AA900" s="256">
        <v>885</v>
      </c>
      <c r="AB900" s="256" t="str">
        <f t="shared" si="41"/>
        <v/>
      </c>
      <c r="AC900" s="256" t="str">
        <f t="shared" si="42"/>
        <v/>
      </c>
      <c r="AK900" s="296" t="str">
        <f t="shared" si="43"/>
        <v/>
      </c>
    </row>
    <row r="901" spans="1:37" x14ac:dyDescent="0.2">
      <c r="A901" s="294">
        <v>890</v>
      </c>
      <c r="B901" s="132"/>
      <c r="C901" s="132"/>
      <c r="D901" s="309"/>
      <c r="E901" s="255"/>
      <c r="F901" s="253"/>
      <c r="G901" s="253"/>
      <c r="H901" s="253"/>
      <c r="I901" s="253"/>
      <c r="J901" s="253"/>
      <c r="K901" s="253"/>
      <c r="L901" s="253"/>
      <c r="M901" s="253"/>
      <c r="N901" s="253"/>
      <c r="AA901" s="256">
        <v>886</v>
      </c>
      <c r="AB901" s="256" t="str">
        <f t="shared" si="41"/>
        <v/>
      </c>
      <c r="AC901" s="256" t="str">
        <f t="shared" si="42"/>
        <v/>
      </c>
      <c r="AK901" s="296" t="str">
        <f t="shared" si="43"/>
        <v/>
      </c>
    </row>
    <row r="902" spans="1:37" x14ac:dyDescent="0.2">
      <c r="A902" s="294">
        <v>891</v>
      </c>
      <c r="B902" s="132"/>
      <c r="C902" s="132"/>
      <c r="D902" s="309"/>
      <c r="E902" s="255"/>
      <c r="F902" s="253"/>
      <c r="G902" s="253"/>
      <c r="H902" s="253"/>
      <c r="I902" s="253"/>
      <c r="J902" s="253"/>
      <c r="K902" s="253"/>
      <c r="L902" s="253"/>
      <c r="M902" s="253"/>
      <c r="N902" s="253"/>
      <c r="AA902" s="256">
        <v>887</v>
      </c>
      <c r="AB902" s="256" t="str">
        <f t="shared" si="41"/>
        <v/>
      </c>
      <c r="AC902" s="256" t="str">
        <f t="shared" si="42"/>
        <v/>
      </c>
      <c r="AK902" s="296" t="str">
        <f t="shared" si="43"/>
        <v/>
      </c>
    </row>
    <row r="903" spans="1:37" x14ac:dyDescent="0.2">
      <c r="A903" s="294">
        <v>892</v>
      </c>
      <c r="B903" s="132"/>
      <c r="C903" s="132"/>
      <c r="D903" s="309"/>
      <c r="E903" s="255"/>
      <c r="F903" s="253"/>
      <c r="G903" s="253"/>
      <c r="H903" s="253"/>
      <c r="I903" s="253"/>
      <c r="J903" s="253"/>
      <c r="K903" s="253"/>
      <c r="L903" s="253"/>
      <c r="M903" s="253"/>
      <c r="N903" s="253"/>
      <c r="AA903" s="256">
        <v>888</v>
      </c>
      <c r="AB903" s="256" t="str">
        <f t="shared" si="41"/>
        <v/>
      </c>
      <c r="AC903" s="256" t="str">
        <f t="shared" si="42"/>
        <v/>
      </c>
      <c r="AK903" s="296" t="str">
        <f t="shared" si="43"/>
        <v/>
      </c>
    </row>
    <row r="904" spans="1:37" x14ac:dyDescent="0.2">
      <c r="A904" s="294">
        <v>893</v>
      </c>
      <c r="B904" s="132"/>
      <c r="C904" s="132"/>
      <c r="D904" s="309"/>
      <c r="E904" s="255"/>
      <c r="F904" s="253"/>
      <c r="G904" s="253"/>
      <c r="H904" s="253"/>
      <c r="I904" s="253"/>
      <c r="J904" s="253"/>
      <c r="K904" s="253"/>
      <c r="L904" s="253"/>
      <c r="M904" s="253"/>
      <c r="N904" s="253"/>
      <c r="AA904" s="256">
        <v>889</v>
      </c>
      <c r="AB904" s="256" t="str">
        <f t="shared" si="41"/>
        <v/>
      </c>
      <c r="AC904" s="256" t="str">
        <f t="shared" si="42"/>
        <v/>
      </c>
      <c r="AK904" s="296" t="str">
        <f t="shared" si="43"/>
        <v/>
      </c>
    </row>
    <row r="905" spans="1:37" x14ac:dyDescent="0.2">
      <c r="A905" s="294">
        <v>894</v>
      </c>
      <c r="B905" s="132"/>
      <c r="C905" s="132"/>
      <c r="D905" s="309"/>
      <c r="E905" s="255"/>
      <c r="F905" s="253"/>
      <c r="G905" s="253"/>
      <c r="H905" s="253"/>
      <c r="I905" s="253"/>
      <c r="J905" s="253"/>
      <c r="K905" s="253"/>
      <c r="L905" s="253"/>
      <c r="M905" s="253"/>
      <c r="N905" s="253"/>
      <c r="AA905" s="256">
        <v>890</v>
      </c>
      <c r="AB905" s="256" t="str">
        <f t="shared" si="41"/>
        <v/>
      </c>
      <c r="AC905" s="256" t="str">
        <f t="shared" si="42"/>
        <v/>
      </c>
      <c r="AK905" s="296" t="str">
        <f t="shared" si="43"/>
        <v/>
      </c>
    </row>
    <row r="906" spans="1:37" x14ac:dyDescent="0.2">
      <c r="A906" s="294">
        <v>895</v>
      </c>
      <c r="B906" s="132"/>
      <c r="C906" s="132"/>
      <c r="D906" s="309"/>
      <c r="E906" s="255"/>
      <c r="F906" s="253"/>
      <c r="G906" s="253"/>
      <c r="H906" s="253"/>
      <c r="I906" s="253"/>
      <c r="J906" s="253"/>
      <c r="K906" s="253"/>
      <c r="L906" s="253"/>
      <c r="M906" s="253"/>
      <c r="N906" s="253"/>
      <c r="AA906" s="256">
        <v>891</v>
      </c>
      <c r="AB906" s="256" t="str">
        <f t="shared" si="41"/>
        <v/>
      </c>
      <c r="AC906" s="256" t="str">
        <f t="shared" si="42"/>
        <v/>
      </c>
      <c r="AK906" s="296" t="str">
        <f t="shared" si="43"/>
        <v/>
      </c>
    </row>
    <row r="907" spans="1:37" x14ac:dyDescent="0.2">
      <c r="A907" s="294">
        <v>896</v>
      </c>
      <c r="B907" s="132"/>
      <c r="C907" s="132"/>
      <c r="D907" s="309"/>
      <c r="E907" s="255"/>
      <c r="F907" s="253"/>
      <c r="G907" s="253"/>
      <c r="H907" s="253"/>
      <c r="I907" s="253"/>
      <c r="J907" s="253"/>
      <c r="K907" s="253"/>
      <c r="L907" s="253"/>
      <c r="M907" s="253"/>
      <c r="N907" s="253"/>
      <c r="AA907" s="256">
        <v>892</v>
      </c>
      <c r="AB907" s="256" t="str">
        <f t="shared" si="41"/>
        <v/>
      </c>
      <c r="AC907" s="256" t="str">
        <f t="shared" si="42"/>
        <v/>
      </c>
      <c r="AK907" s="296" t="str">
        <f t="shared" si="43"/>
        <v/>
      </c>
    </row>
    <row r="908" spans="1:37" x14ac:dyDescent="0.2">
      <c r="A908" s="294">
        <v>897</v>
      </c>
      <c r="B908" s="132"/>
      <c r="C908" s="132"/>
      <c r="D908" s="309"/>
      <c r="E908" s="255"/>
      <c r="F908" s="253"/>
      <c r="G908" s="253"/>
      <c r="H908" s="253"/>
      <c r="I908" s="253"/>
      <c r="J908" s="253"/>
      <c r="K908" s="253"/>
      <c r="L908" s="253"/>
      <c r="M908" s="253"/>
      <c r="N908" s="253"/>
      <c r="AA908" s="256">
        <v>893</v>
      </c>
      <c r="AB908" s="256" t="str">
        <f t="shared" si="41"/>
        <v/>
      </c>
      <c r="AC908" s="256" t="str">
        <f t="shared" si="42"/>
        <v/>
      </c>
      <c r="AK908" s="296" t="str">
        <f t="shared" si="43"/>
        <v/>
      </c>
    </row>
    <row r="909" spans="1:37" x14ac:dyDescent="0.2">
      <c r="A909" s="294">
        <v>898</v>
      </c>
      <c r="B909" s="132"/>
      <c r="C909" s="132"/>
      <c r="D909" s="309"/>
      <c r="E909" s="255"/>
      <c r="F909" s="253"/>
      <c r="G909" s="253"/>
      <c r="H909" s="253"/>
      <c r="I909" s="253"/>
      <c r="J909" s="253"/>
      <c r="K909" s="253"/>
      <c r="L909" s="253"/>
      <c r="M909" s="253"/>
      <c r="N909" s="253"/>
      <c r="AA909" s="256">
        <v>894</v>
      </c>
      <c r="AB909" s="256" t="str">
        <f t="shared" si="41"/>
        <v/>
      </c>
      <c r="AC909" s="256" t="str">
        <f t="shared" si="42"/>
        <v/>
      </c>
      <c r="AK909" s="296" t="str">
        <f t="shared" si="43"/>
        <v/>
      </c>
    </row>
    <row r="910" spans="1:37" x14ac:dyDescent="0.2">
      <c r="A910" s="294">
        <v>899</v>
      </c>
      <c r="B910" s="132"/>
      <c r="C910" s="132"/>
      <c r="D910" s="309"/>
      <c r="E910" s="255"/>
      <c r="F910" s="253"/>
      <c r="G910" s="253"/>
      <c r="H910" s="253"/>
      <c r="I910" s="253"/>
      <c r="J910" s="253"/>
      <c r="K910" s="253"/>
      <c r="L910" s="253"/>
      <c r="M910" s="253"/>
      <c r="N910" s="253"/>
      <c r="AA910" s="256">
        <v>895</v>
      </c>
      <c r="AB910" s="256" t="str">
        <f t="shared" si="41"/>
        <v/>
      </c>
      <c r="AC910" s="256" t="str">
        <f t="shared" si="42"/>
        <v/>
      </c>
      <c r="AK910" s="296" t="str">
        <f t="shared" si="43"/>
        <v/>
      </c>
    </row>
    <row r="911" spans="1:37" x14ac:dyDescent="0.2">
      <c r="A911" s="294">
        <v>900</v>
      </c>
      <c r="B911" s="132"/>
      <c r="C911" s="132"/>
      <c r="D911" s="309"/>
      <c r="E911" s="255"/>
      <c r="F911" s="253"/>
      <c r="G911" s="253"/>
      <c r="H911" s="253"/>
      <c r="I911" s="253"/>
      <c r="J911" s="253"/>
      <c r="K911" s="253"/>
      <c r="L911" s="253"/>
      <c r="M911" s="253"/>
      <c r="N911" s="253"/>
      <c r="AA911" s="256">
        <v>896</v>
      </c>
      <c r="AB911" s="256" t="str">
        <f t="shared" si="41"/>
        <v/>
      </c>
      <c r="AC911" s="256" t="str">
        <f t="shared" si="42"/>
        <v/>
      </c>
      <c r="AK911" s="296" t="str">
        <f t="shared" si="43"/>
        <v/>
      </c>
    </row>
    <row r="912" spans="1:37" x14ac:dyDescent="0.2">
      <c r="A912" s="294">
        <v>901</v>
      </c>
      <c r="B912" s="132"/>
      <c r="C912" s="132"/>
      <c r="D912" s="309"/>
      <c r="E912" s="255"/>
      <c r="F912" s="253"/>
      <c r="G912" s="253"/>
      <c r="H912" s="253"/>
      <c r="I912" s="253"/>
      <c r="J912" s="253"/>
      <c r="K912" s="253"/>
      <c r="L912" s="253"/>
      <c r="M912" s="253"/>
      <c r="N912" s="253"/>
      <c r="AA912" s="256">
        <v>897</v>
      </c>
      <c r="AB912" s="256" t="str">
        <f t="shared" ref="AB912:AB975" si="44">IF(AK913="","",B908)</f>
        <v/>
      </c>
      <c r="AC912" s="256" t="str">
        <f t="shared" ref="AC912:AC975" si="45">IF(AK913="","",C908)</f>
        <v/>
      </c>
      <c r="AK912" s="296" t="str">
        <f t="shared" si="43"/>
        <v/>
      </c>
    </row>
    <row r="913" spans="1:37" x14ac:dyDescent="0.2">
      <c r="A913" s="294">
        <v>902</v>
      </c>
      <c r="B913" s="132"/>
      <c r="C913" s="132"/>
      <c r="D913" s="309"/>
      <c r="E913" s="255"/>
      <c r="F913" s="253"/>
      <c r="G913" s="253"/>
      <c r="H913" s="253"/>
      <c r="I913" s="253"/>
      <c r="J913" s="253"/>
      <c r="K913" s="253"/>
      <c r="L913" s="253"/>
      <c r="M913" s="253"/>
      <c r="N913" s="253"/>
      <c r="AA913" s="256">
        <v>898</v>
      </c>
      <c r="AB913" s="256" t="str">
        <f t="shared" si="44"/>
        <v/>
      </c>
      <c r="AC913" s="256" t="str">
        <f t="shared" si="45"/>
        <v/>
      </c>
      <c r="AK913" s="296" t="str">
        <f t="shared" ref="AK913:AK976" si="46">IF(OR(B908=0,C908=0),"",C908-B908)</f>
        <v/>
      </c>
    </row>
    <row r="914" spans="1:37" x14ac:dyDescent="0.2">
      <c r="A914" s="294">
        <v>903</v>
      </c>
      <c r="B914" s="132"/>
      <c r="C914" s="132"/>
      <c r="D914" s="309"/>
      <c r="E914" s="255"/>
      <c r="F914" s="253"/>
      <c r="G914" s="253"/>
      <c r="H914" s="253"/>
      <c r="I914" s="253"/>
      <c r="J914" s="253"/>
      <c r="K914" s="253"/>
      <c r="L914" s="253"/>
      <c r="M914" s="253"/>
      <c r="N914" s="253"/>
      <c r="AA914" s="256">
        <v>899</v>
      </c>
      <c r="AB914" s="256" t="str">
        <f t="shared" si="44"/>
        <v/>
      </c>
      <c r="AC914" s="256" t="str">
        <f t="shared" si="45"/>
        <v/>
      </c>
      <c r="AK914" s="296" t="str">
        <f t="shared" si="46"/>
        <v/>
      </c>
    </row>
    <row r="915" spans="1:37" x14ac:dyDescent="0.2">
      <c r="A915" s="294">
        <v>904</v>
      </c>
      <c r="B915" s="132"/>
      <c r="C915" s="132"/>
      <c r="D915" s="309"/>
      <c r="E915" s="255"/>
      <c r="F915" s="253"/>
      <c r="G915" s="253"/>
      <c r="H915" s="253"/>
      <c r="I915" s="253"/>
      <c r="J915" s="253"/>
      <c r="K915" s="253"/>
      <c r="L915" s="253"/>
      <c r="M915" s="253"/>
      <c r="N915" s="253"/>
      <c r="AA915" s="256">
        <v>900</v>
      </c>
      <c r="AB915" s="256" t="str">
        <f t="shared" si="44"/>
        <v/>
      </c>
      <c r="AC915" s="256" t="str">
        <f t="shared" si="45"/>
        <v/>
      </c>
      <c r="AK915" s="296" t="str">
        <f t="shared" si="46"/>
        <v/>
      </c>
    </row>
    <row r="916" spans="1:37" x14ac:dyDescent="0.2">
      <c r="A916" s="294">
        <v>905</v>
      </c>
      <c r="B916" s="132"/>
      <c r="C916" s="132"/>
      <c r="D916" s="309"/>
      <c r="E916" s="255"/>
      <c r="F916" s="253"/>
      <c r="G916" s="253"/>
      <c r="H916" s="253"/>
      <c r="I916" s="253"/>
      <c r="J916" s="253"/>
      <c r="K916" s="253"/>
      <c r="L916" s="253"/>
      <c r="M916" s="253"/>
      <c r="N916" s="253"/>
      <c r="AA916" s="256">
        <v>901</v>
      </c>
      <c r="AB916" s="256" t="str">
        <f t="shared" si="44"/>
        <v/>
      </c>
      <c r="AC916" s="256" t="str">
        <f t="shared" si="45"/>
        <v/>
      </c>
      <c r="AK916" s="296" t="str">
        <f t="shared" si="46"/>
        <v/>
      </c>
    </row>
    <row r="917" spans="1:37" x14ac:dyDescent="0.2">
      <c r="A917" s="294">
        <v>906</v>
      </c>
      <c r="B917" s="132"/>
      <c r="C917" s="132"/>
      <c r="D917" s="309"/>
      <c r="E917" s="255"/>
      <c r="F917" s="253"/>
      <c r="G917" s="253"/>
      <c r="H917" s="253"/>
      <c r="I917" s="253"/>
      <c r="J917" s="253"/>
      <c r="K917" s="253"/>
      <c r="L917" s="253"/>
      <c r="M917" s="253"/>
      <c r="N917" s="253"/>
      <c r="AA917" s="256">
        <v>902</v>
      </c>
      <c r="AB917" s="256" t="str">
        <f t="shared" si="44"/>
        <v/>
      </c>
      <c r="AC917" s="256" t="str">
        <f t="shared" si="45"/>
        <v/>
      </c>
      <c r="AK917" s="296" t="str">
        <f t="shared" si="46"/>
        <v/>
      </c>
    </row>
    <row r="918" spans="1:37" x14ac:dyDescent="0.2">
      <c r="A918" s="294">
        <v>907</v>
      </c>
      <c r="B918" s="132"/>
      <c r="C918" s="132"/>
      <c r="D918" s="309"/>
      <c r="E918" s="255"/>
      <c r="F918" s="253"/>
      <c r="G918" s="253"/>
      <c r="H918" s="253"/>
      <c r="I918" s="253"/>
      <c r="J918" s="253"/>
      <c r="K918" s="253"/>
      <c r="L918" s="253"/>
      <c r="M918" s="253"/>
      <c r="N918" s="253"/>
      <c r="AA918" s="256">
        <v>903</v>
      </c>
      <c r="AB918" s="256" t="str">
        <f t="shared" si="44"/>
        <v/>
      </c>
      <c r="AC918" s="256" t="str">
        <f t="shared" si="45"/>
        <v/>
      </c>
      <c r="AK918" s="296" t="str">
        <f t="shared" si="46"/>
        <v/>
      </c>
    </row>
    <row r="919" spans="1:37" x14ac:dyDescent="0.2">
      <c r="A919" s="294">
        <v>908</v>
      </c>
      <c r="B919" s="132"/>
      <c r="C919" s="132"/>
      <c r="D919" s="309"/>
      <c r="E919" s="255"/>
      <c r="F919" s="253"/>
      <c r="G919" s="253"/>
      <c r="H919" s="253"/>
      <c r="I919" s="253"/>
      <c r="J919" s="253"/>
      <c r="K919" s="253"/>
      <c r="L919" s="253"/>
      <c r="M919" s="253"/>
      <c r="N919" s="253"/>
      <c r="AA919" s="256">
        <v>904</v>
      </c>
      <c r="AB919" s="256" t="str">
        <f t="shared" si="44"/>
        <v/>
      </c>
      <c r="AC919" s="256" t="str">
        <f t="shared" si="45"/>
        <v/>
      </c>
      <c r="AK919" s="296" t="str">
        <f t="shared" si="46"/>
        <v/>
      </c>
    </row>
    <row r="920" spans="1:37" x14ac:dyDescent="0.2">
      <c r="A920" s="294">
        <v>909</v>
      </c>
      <c r="B920" s="132"/>
      <c r="C920" s="132"/>
      <c r="D920" s="309"/>
      <c r="E920" s="255"/>
      <c r="F920" s="253"/>
      <c r="G920" s="253"/>
      <c r="H920" s="253"/>
      <c r="I920" s="253"/>
      <c r="J920" s="253"/>
      <c r="K920" s="253"/>
      <c r="L920" s="253"/>
      <c r="M920" s="253"/>
      <c r="N920" s="253"/>
      <c r="AA920" s="256">
        <v>905</v>
      </c>
      <c r="AB920" s="256" t="str">
        <f t="shared" si="44"/>
        <v/>
      </c>
      <c r="AC920" s="256" t="str">
        <f t="shared" si="45"/>
        <v/>
      </c>
      <c r="AK920" s="296" t="str">
        <f t="shared" si="46"/>
        <v/>
      </c>
    </row>
    <row r="921" spans="1:37" x14ac:dyDescent="0.2">
      <c r="A921" s="294">
        <v>910</v>
      </c>
      <c r="B921" s="132"/>
      <c r="C921" s="132"/>
      <c r="D921" s="309"/>
      <c r="E921" s="255"/>
      <c r="F921" s="253"/>
      <c r="G921" s="253"/>
      <c r="H921" s="253"/>
      <c r="I921" s="253"/>
      <c r="J921" s="253"/>
      <c r="K921" s="253"/>
      <c r="L921" s="253"/>
      <c r="M921" s="253"/>
      <c r="N921" s="253"/>
      <c r="AA921" s="256">
        <v>906</v>
      </c>
      <c r="AB921" s="256" t="str">
        <f t="shared" si="44"/>
        <v/>
      </c>
      <c r="AC921" s="256" t="str">
        <f t="shared" si="45"/>
        <v/>
      </c>
      <c r="AK921" s="296" t="str">
        <f t="shared" si="46"/>
        <v/>
      </c>
    </row>
    <row r="922" spans="1:37" x14ac:dyDescent="0.2">
      <c r="A922" s="294">
        <v>911</v>
      </c>
      <c r="B922" s="132"/>
      <c r="C922" s="132"/>
      <c r="D922" s="309"/>
      <c r="E922" s="255"/>
      <c r="F922" s="253"/>
      <c r="G922" s="253"/>
      <c r="H922" s="253"/>
      <c r="I922" s="253"/>
      <c r="J922" s="253"/>
      <c r="K922" s="253"/>
      <c r="L922" s="253"/>
      <c r="M922" s="253"/>
      <c r="N922" s="253"/>
      <c r="AA922" s="256">
        <v>907</v>
      </c>
      <c r="AB922" s="256" t="str">
        <f t="shared" si="44"/>
        <v/>
      </c>
      <c r="AC922" s="256" t="str">
        <f t="shared" si="45"/>
        <v/>
      </c>
      <c r="AK922" s="296" t="str">
        <f t="shared" si="46"/>
        <v/>
      </c>
    </row>
    <row r="923" spans="1:37" x14ac:dyDescent="0.2">
      <c r="A923" s="294">
        <v>912</v>
      </c>
      <c r="B923" s="132"/>
      <c r="C923" s="132"/>
      <c r="D923" s="309"/>
      <c r="E923" s="255"/>
      <c r="F923" s="253"/>
      <c r="G923" s="253"/>
      <c r="H923" s="253"/>
      <c r="I923" s="253"/>
      <c r="J923" s="253"/>
      <c r="K923" s="253"/>
      <c r="L923" s="253"/>
      <c r="M923" s="253"/>
      <c r="N923" s="253"/>
      <c r="AA923" s="256">
        <v>908</v>
      </c>
      <c r="AB923" s="256" t="str">
        <f t="shared" si="44"/>
        <v/>
      </c>
      <c r="AC923" s="256" t="str">
        <f t="shared" si="45"/>
        <v/>
      </c>
      <c r="AK923" s="296" t="str">
        <f t="shared" si="46"/>
        <v/>
      </c>
    </row>
    <row r="924" spans="1:37" x14ac:dyDescent="0.2">
      <c r="A924" s="294">
        <v>913</v>
      </c>
      <c r="B924" s="132"/>
      <c r="C924" s="132"/>
      <c r="D924" s="309"/>
      <c r="E924" s="255"/>
      <c r="F924" s="253"/>
      <c r="G924" s="253"/>
      <c r="H924" s="253"/>
      <c r="I924" s="253"/>
      <c r="J924" s="253"/>
      <c r="K924" s="253"/>
      <c r="L924" s="253"/>
      <c r="M924" s="253"/>
      <c r="N924" s="253"/>
      <c r="AA924" s="256">
        <v>909</v>
      </c>
      <c r="AB924" s="256" t="str">
        <f t="shared" si="44"/>
        <v/>
      </c>
      <c r="AC924" s="256" t="str">
        <f t="shared" si="45"/>
        <v/>
      </c>
      <c r="AK924" s="296" t="str">
        <f t="shared" si="46"/>
        <v/>
      </c>
    </row>
    <row r="925" spans="1:37" x14ac:dyDescent="0.2">
      <c r="A925" s="294">
        <v>914</v>
      </c>
      <c r="B925" s="132"/>
      <c r="C925" s="132"/>
      <c r="D925" s="309"/>
      <c r="E925" s="255"/>
      <c r="F925" s="253"/>
      <c r="G925" s="253"/>
      <c r="H925" s="253"/>
      <c r="I925" s="253"/>
      <c r="J925" s="253"/>
      <c r="K925" s="253"/>
      <c r="L925" s="253"/>
      <c r="M925" s="253"/>
      <c r="N925" s="253"/>
      <c r="AA925" s="256">
        <v>910</v>
      </c>
      <c r="AB925" s="256" t="str">
        <f t="shared" si="44"/>
        <v/>
      </c>
      <c r="AC925" s="256" t="str">
        <f t="shared" si="45"/>
        <v/>
      </c>
      <c r="AK925" s="296" t="str">
        <f t="shared" si="46"/>
        <v/>
      </c>
    </row>
    <row r="926" spans="1:37" x14ac:dyDescent="0.2">
      <c r="A926" s="294">
        <v>915</v>
      </c>
      <c r="B926" s="132"/>
      <c r="C926" s="132"/>
      <c r="D926" s="309"/>
      <c r="E926" s="255"/>
      <c r="F926" s="253"/>
      <c r="G926" s="253"/>
      <c r="H926" s="253"/>
      <c r="I926" s="253"/>
      <c r="J926" s="253"/>
      <c r="K926" s="253"/>
      <c r="L926" s="253"/>
      <c r="M926" s="253"/>
      <c r="N926" s="253"/>
      <c r="AA926" s="256">
        <v>911</v>
      </c>
      <c r="AB926" s="256" t="str">
        <f t="shared" si="44"/>
        <v/>
      </c>
      <c r="AC926" s="256" t="str">
        <f t="shared" si="45"/>
        <v/>
      </c>
      <c r="AK926" s="296" t="str">
        <f t="shared" si="46"/>
        <v/>
      </c>
    </row>
    <row r="927" spans="1:37" x14ac:dyDescent="0.2">
      <c r="A927" s="294">
        <v>916</v>
      </c>
      <c r="B927" s="132"/>
      <c r="C927" s="132"/>
      <c r="D927" s="309"/>
      <c r="E927" s="255"/>
      <c r="F927" s="253"/>
      <c r="G927" s="253"/>
      <c r="H927" s="253"/>
      <c r="I927" s="253"/>
      <c r="J927" s="253"/>
      <c r="K927" s="253"/>
      <c r="L927" s="253"/>
      <c r="M927" s="253"/>
      <c r="N927" s="253"/>
      <c r="AA927" s="256">
        <v>912</v>
      </c>
      <c r="AB927" s="256" t="str">
        <f t="shared" si="44"/>
        <v/>
      </c>
      <c r="AC927" s="256" t="str">
        <f t="shared" si="45"/>
        <v/>
      </c>
      <c r="AK927" s="296" t="str">
        <f t="shared" si="46"/>
        <v/>
      </c>
    </row>
    <row r="928" spans="1:37" x14ac:dyDescent="0.2">
      <c r="A928" s="294">
        <v>917</v>
      </c>
      <c r="B928" s="132"/>
      <c r="C928" s="132"/>
      <c r="D928" s="309"/>
      <c r="E928" s="255"/>
      <c r="F928" s="253"/>
      <c r="G928" s="253"/>
      <c r="H928" s="253"/>
      <c r="I928" s="253"/>
      <c r="J928" s="253"/>
      <c r="K928" s="253"/>
      <c r="L928" s="253"/>
      <c r="M928" s="253"/>
      <c r="N928" s="253"/>
      <c r="AA928" s="256">
        <v>913</v>
      </c>
      <c r="AB928" s="256" t="str">
        <f t="shared" si="44"/>
        <v/>
      </c>
      <c r="AC928" s="256" t="str">
        <f t="shared" si="45"/>
        <v/>
      </c>
      <c r="AK928" s="296" t="str">
        <f t="shared" si="46"/>
        <v/>
      </c>
    </row>
    <row r="929" spans="1:37" x14ac:dyDescent="0.2">
      <c r="A929" s="294">
        <v>918</v>
      </c>
      <c r="B929" s="132"/>
      <c r="C929" s="132"/>
      <c r="D929" s="309"/>
      <c r="E929" s="255"/>
      <c r="F929" s="253"/>
      <c r="G929" s="253"/>
      <c r="H929" s="253"/>
      <c r="I929" s="253"/>
      <c r="J929" s="253"/>
      <c r="K929" s="253"/>
      <c r="L929" s="253"/>
      <c r="M929" s="253"/>
      <c r="N929" s="253"/>
      <c r="AA929" s="256">
        <v>914</v>
      </c>
      <c r="AB929" s="256" t="str">
        <f t="shared" si="44"/>
        <v/>
      </c>
      <c r="AC929" s="256" t="str">
        <f t="shared" si="45"/>
        <v/>
      </c>
      <c r="AK929" s="296" t="str">
        <f t="shared" si="46"/>
        <v/>
      </c>
    </row>
    <row r="930" spans="1:37" x14ac:dyDescent="0.2">
      <c r="A930" s="294">
        <v>919</v>
      </c>
      <c r="B930" s="132"/>
      <c r="C930" s="132"/>
      <c r="D930" s="309"/>
      <c r="E930" s="255"/>
      <c r="F930" s="253"/>
      <c r="G930" s="253"/>
      <c r="H930" s="253"/>
      <c r="I930" s="253"/>
      <c r="J930" s="253"/>
      <c r="K930" s="253"/>
      <c r="L930" s="253"/>
      <c r="M930" s="253"/>
      <c r="N930" s="253"/>
      <c r="AA930" s="256">
        <v>915</v>
      </c>
      <c r="AB930" s="256" t="str">
        <f t="shared" si="44"/>
        <v/>
      </c>
      <c r="AC930" s="256" t="str">
        <f t="shared" si="45"/>
        <v/>
      </c>
      <c r="AK930" s="296" t="str">
        <f t="shared" si="46"/>
        <v/>
      </c>
    </row>
    <row r="931" spans="1:37" x14ac:dyDescent="0.2">
      <c r="A931" s="294">
        <v>920</v>
      </c>
      <c r="B931" s="132"/>
      <c r="C931" s="132"/>
      <c r="D931" s="309"/>
      <c r="E931" s="255"/>
      <c r="F931" s="253"/>
      <c r="G931" s="253"/>
      <c r="H931" s="253"/>
      <c r="I931" s="253"/>
      <c r="J931" s="253"/>
      <c r="K931" s="253"/>
      <c r="L931" s="253"/>
      <c r="M931" s="253"/>
      <c r="N931" s="253"/>
      <c r="AA931" s="256">
        <v>916</v>
      </c>
      <c r="AB931" s="256" t="str">
        <f t="shared" si="44"/>
        <v/>
      </c>
      <c r="AC931" s="256" t="str">
        <f t="shared" si="45"/>
        <v/>
      </c>
      <c r="AK931" s="296" t="str">
        <f t="shared" si="46"/>
        <v/>
      </c>
    </row>
    <row r="932" spans="1:37" x14ac:dyDescent="0.2">
      <c r="A932" s="294">
        <v>921</v>
      </c>
      <c r="B932" s="132"/>
      <c r="C932" s="132"/>
      <c r="D932" s="309"/>
      <c r="E932" s="255"/>
      <c r="F932" s="253"/>
      <c r="G932" s="253"/>
      <c r="H932" s="253"/>
      <c r="I932" s="253"/>
      <c r="J932" s="253"/>
      <c r="K932" s="253"/>
      <c r="L932" s="253"/>
      <c r="M932" s="253"/>
      <c r="N932" s="253"/>
      <c r="AA932" s="256">
        <v>917</v>
      </c>
      <c r="AB932" s="256" t="str">
        <f t="shared" si="44"/>
        <v/>
      </c>
      <c r="AC932" s="256" t="str">
        <f t="shared" si="45"/>
        <v/>
      </c>
      <c r="AK932" s="296" t="str">
        <f t="shared" si="46"/>
        <v/>
      </c>
    </row>
    <row r="933" spans="1:37" x14ac:dyDescent="0.2">
      <c r="A933" s="294">
        <v>922</v>
      </c>
      <c r="B933" s="132"/>
      <c r="C933" s="132"/>
      <c r="D933" s="309"/>
      <c r="E933" s="255"/>
      <c r="F933" s="253"/>
      <c r="G933" s="253"/>
      <c r="H933" s="253"/>
      <c r="I933" s="253"/>
      <c r="J933" s="253"/>
      <c r="K933" s="253"/>
      <c r="L933" s="253"/>
      <c r="M933" s="253"/>
      <c r="N933" s="253"/>
      <c r="AA933" s="256">
        <v>918</v>
      </c>
      <c r="AB933" s="256" t="str">
        <f t="shared" si="44"/>
        <v/>
      </c>
      <c r="AC933" s="256" t="str">
        <f t="shared" si="45"/>
        <v/>
      </c>
      <c r="AK933" s="296" t="str">
        <f t="shared" si="46"/>
        <v/>
      </c>
    </row>
    <row r="934" spans="1:37" x14ac:dyDescent="0.2">
      <c r="A934" s="294">
        <v>923</v>
      </c>
      <c r="B934" s="132"/>
      <c r="C934" s="132"/>
      <c r="D934" s="309"/>
      <c r="E934" s="255"/>
      <c r="F934" s="253"/>
      <c r="G934" s="253"/>
      <c r="H934" s="253"/>
      <c r="I934" s="253"/>
      <c r="J934" s="253"/>
      <c r="K934" s="253"/>
      <c r="L934" s="253"/>
      <c r="M934" s="253"/>
      <c r="N934" s="253"/>
      <c r="AA934" s="256">
        <v>919</v>
      </c>
      <c r="AB934" s="256" t="str">
        <f t="shared" si="44"/>
        <v/>
      </c>
      <c r="AC934" s="256" t="str">
        <f t="shared" si="45"/>
        <v/>
      </c>
      <c r="AK934" s="296" t="str">
        <f t="shared" si="46"/>
        <v/>
      </c>
    </row>
    <row r="935" spans="1:37" x14ac:dyDescent="0.2">
      <c r="A935" s="294">
        <v>924</v>
      </c>
      <c r="B935" s="132"/>
      <c r="C935" s="132"/>
      <c r="D935" s="309"/>
      <c r="E935" s="255"/>
      <c r="F935" s="253"/>
      <c r="G935" s="253"/>
      <c r="H935" s="253"/>
      <c r="I935" s="253"/>
      <c r="J935" s="253"/>
      <c r="K935" s="253"/>
      <c r="L935" s="253"/>
      <c r="M935" s="253"/>
      <c r="N935" s="253"/>
      <c r="AA935" s="256">
        <v>920</v>
      </c>
      <c r="AB935" s="256" t="str">
        <f t="shared" si="44"/>
        <v/>
      </c>
      <c r="AC935" s="256" t="str">
        <f t="shared" si="45"/>
        <v/>
      </c>
      <c r="AK935" s="296" t="str">
        <f t="shared" si="46"/>
        <v/>
      </c>
    </row>
    <row r="936" spans="1:37" x14ac:dyDescent="0.2">
      <c r="A936" s="294">
        <v>925</v>
      </c>
      <c r="B936" s="132"/>
      <c r="C936" s="132"/>
      <c r="D936" s="309"/>
      <c r="E936" s="255"/>
      <c r="F936" s="253"/>
      <c r="G936" s="253"/>
      <c r="H936" s="253"/>
      <c r="I936" s="253"/>
      <c r="J936" s="253"/>
      <c r="K936" s="253"/>
      <c r="L936" s="253"/>
      <c r="M936" s="253"/>
      <c r="N936" s="253"/>
      <c r="AA936" s="256">
        <v>921</v>
      </c>
      <c r="AB936" s="256" t="str">
        <f t="shared" si="44"/>
        <v/>
      </c>
      <c r="AC936" s="256" t="str">
        <f t="shared" si="45"/>
        <v/>
      </c>
      <c r="AK936" s="296" t="str">
        <f t="shared" si="46"/>
        <v/>
      </c>
    </row>
    <row r="937" spans="1:37" x14ac:dyDescent="0.2">
      <c r="A937" s="294">
        <v>926</v>
      </c>
      <c r="B937" s="132"/>
      <c r="C937" s="132"/>
      <c r="D937" s="309"/>
      <c r="E937" s="255"/>
      <c r="F937" s="253"/>
      <c r="G937" s="253"/>
      <c r="H937" s="253"/>
      <c r="I937" s="253"/>
      <c r="J937" s="253"/>
      <c r="K937" s="253"/>
      <c r="L937" s="253"/>
      <c r="M937" s="253"/>
      <c r="N937" s="253"/>
      <c r="AA937" s="256">
        <v>922</v>
      </c>
      <c r="AB937" s="256" t="str">
        <f t="shared" si="44"/>
        <v/>
      </c>
      <c r="AC937" s="256" t="str">
        <f t="shared" si="45"/>
        <v/>
      </c>
      <c r="AK937" s="296" t="str">
        <f t="shared" si="46"/>
        <v/>
      </c>
    </row>
    <row r="938" spans="1:37" x14ac:dyDescent="0.2">
      <c r="A938" s="294">
        <v>927</v>
      </c>
      <c r="B938" s="132"/>
      <c r="C938" s="132"/>
      <c r="D938" s="309"/>
      <c r="E938" s="255"/>
      <c r="F938" s="253"/>
      <c r="G938" s="253"/>
      <c r="H938" s="253"/>
      <c r="I938" s="253"/>
      <c r="J938" s="253"/>
      <c r="K938" s="253"/>
      <c r="L938" s="253"/>
      <c r="M938" s="253"/>
      <c r="N938" s="253"/>
      <c r="AA938" s="256">
        <v>923</v>
      </c>
      <c r="AB938" s="256" t="str">
        <f t="shared" si="44"/>
        <v/>
      </c>
      <c r="AC938" s="256" t="str">
        <f t="shared" si="45"/>
        <v/>
      </c>
      <c r="AK938" s="296" t="str">
        <f t="shared" si="46"/>
        <v/>
      </c>
    </row>
    <row r="939" spans="1:37" x14ac:dyDescent="0.2">
      <c r="A939" s="294">
        <v>928</v>
      </c>
      <c r="B939" s="132"/>
      <c r="C939" s="132"/>
      <c r="D939" s="309"/>
      <c r="E939" s="255"/>
      <c r="F939" s="253"/>
      <c r="G939" s="253"/>
      <c r="H939" s="253"/>
      <c r="I939" s="253"/>
      <c r="J939" s="253"/>
      <c r="K939" s="253"/>
      <c r="L939" s="253"/>
      <c r="M939" s="253"/>
      <c r="N939" s="253"/>
      <c r="AA939" s="256">
        <v>924</v>
      </c>
      <c r="AB939" s="256" t="str">
        <f t="shared" si="44"/>
        <v/>
      </c>
      <c r="AC939" s="256" t="str">
        <f t="shared" si="45"/>
        <v/>
      </c>
      <c r="AK939" s="296" t="str">
        <f t="shared" si="46"/>
        <v/>
      </c>
    </row>
    <row r="940" spans="1:37" x14ac:dyDescent="0.2">
      <c r="A940" s="294">
        <v>929</v>
      </c>
      <c r="B940" s="132"/>
      <c r="C940" s="132"/>
      <c r="D940" s="309"/>
      <c r="E940" s="255"/>
      <c r="F940" s="253"/>
      <c r="G940" s="253"/>
      <c r="H940" s="253"/>
      <c r="I940" s="253"/>
      <c r="J940" s="253"/>
      <c r="K940" s="253"/>
      <c r="L940" s="253"/>
      <c r="M940" s="253"/>
      <c r="N940" s="253"/>
      <c r="AA940" s="256">
        <v>925</v>
      </c>
      <c r="AB940" s="256" t="str">
        <f t="shared" si="44"/>
        <v/>
      </c>
      <c r="AC940" s="256" t="str">
        <f t="shared" si="45"/>
        <v/>
      </c>
      <c r="AK940" s="296" t="str">
        <f t="shared" si="46"/>
        <v/>
      </c>
    </row>
    <row r="941" spans="1:37" x14ac:dyDescent="0.2">
      <c r="A941" s="294">
        <v>930</v>
      </c>
      <c r="B941" s="132"/>
      <c r="C941" s="132"/>
      <c r="D941" s="309"/>
      <c r="E941" s="255"/>
      <c r="F941" s="253"/>
      <c r="G941" s="253"/>
      <c r="H941" s="253"/>
      <c r="I941" s="253"/>
      <c r="J941" s="253"/>
      <c r="K941" s="253"/>
      <c r="L941" s="253"/>
      <c r="M941" s="253"/>
      <c r="N941" s="253"/>
      <c r="AA941" s="256">
        <v>926</v>
      </c>
      <c r="AB941" s="256" t="str">
        <f t="shared" si="44"/>
        <v/>
      </c>
      <c r="AC941" s="256" t="str">
        <f t="shared" si="45"/>
        <v/>
      </c>
      <c r="AK941" s="296" t="str">
        <f t="shared" si="46"/>
        <v/>
      </c>
    </row>
    <row r="942" spans="1:37" x14ac:dyDescent="0.2">
      <c r="A942" s="294">
        <v>931</v>
      </c>
      <c r="B942" s="132"/>
      <c r="C942" s="132"/>
      <c r="D942" s="309"/>
      <c r="E942" s="255"/>
      <c r="F942" s="253"/>
      <c r="G942" s="253"/>
      <c r="H942" s="253"/>
      <c r="I942" s="253"/>
      <c r="J942" s="253"/>
      <c r="K942" s="253"/>
      <c r="L942" s="253"/>
      <c r="M942" s="253"/>
      <c r="N942" s="253"/>
      <c r="AA942" s="256">
        <v>927</v>
      </c>
      <c r="AB942" s="256" t="str">
        <f t="shared" si="44"/>
        <v/>
      </c>
      <c r="AC942" s="256" t="str">
        <f t="shared" si="45"/>
        <v/>
      </c>
      <c r="AK942" s="296" t="str">
        <f t="shared" si="46"/>
        <v/>
      </c>
    </row>
    <row r="943" spans="1:37" x14ac:dyDescent="0.2">
      <c r="A943" s="294">
        <v>932</v>
      </c>
      <c r="B943" s="132"/>
      <c r="C943" s="132"/>
      <c r="D943" s="309"/>
      <c r="E943" s="255"/>
      <c r="F943" s="253"/>
      <c r="G943" s="253"/>
      <c r="H943" s="253"/>
      <c r="I943" s="253"/>
      <c r="J943" s="253"/>
      <c r="K943" s="253"/>
      <c r="L943" s="253"/>
      <c r="M943" s="253"/>
      <c r="N943" s="253"/>
      <c r="AA943" s="256">
        <v>928</v>
      </c>
      <c r="AB943" s="256" t="str">
        <f t="shared" si="44"/>
        <v/>
      </c>
      <c r="AC943" s="256" t="str">
        <f t="shared" si="45"/>
        <v/>
      </c>
      <c r="AK943" s="296" t="str">
        <f t="shared" si="46"/>
        <v/>
      </c>
    </row>
    <row r="944" spans="1:37" x14ac:dyDescent="0.2">
      <c r="A944" s="294">
        <v>933</v>
      </c>
      <c r="B944" s="132"/>
      <c r="C944" s="132"/>
      <c r="D944" s="309"/>
      <c r="E944" s="255"/>
      <c r="F944" s="253"/>
      <c r="G944" s="253"/>
      <c r="H944" s="253"/>
      <c r="I944" s="253"/>
      <c r="J944" s="253"/>
      <c r="K944" s="253"/>
      <c r="L944" s="253"/>
      <c r="M944" s="253"/>
      <c r="N944" s="253"/>
      <c r="AA944" s="256">
        <v>929</v>
      </c>
      <c r="AB944" s="256" t="str">
        <f t="shared" si="44"/>
        <v/>
      </c>
      <c r="AC944" s="256" t="str">
        <f t="shared" si="45"/>
        <v/>
      </c>
      <c r="AK944" s="296" t="str">
        <f t="shared" si="46"/>
        <v/>
      </c>
    </row>
    <row r="945" spans="1:37" x14ac:dyDescent="0.2">
      <c r="A945" s="294">
        <v>934</v>
      </c>
      <c r="B945" s="132"/>
      <c r="C945" s="132"/>
      <c r="D945" s="309"/>
      <c r="E945" s="255"/>
      <c r="F945" s="253"/>
      <c r="G945" s="253"/>
      <c r="H945" s="253"/>
      <c r="I945" s="253"/>
      <c r="J945" s="253"/>
      <c r="K945" s="253"/>
      <c r="L945" s="253"/>
      <c r="M945" s="253"/>
      <c r="N945" s="253"/>
      <c r="AA945" s="256">
        <v>930</v>
      </c>
      <c r="AB945" s="256" t="str">
        <f t="shared" si="44"/>
        <v/>
      </c>
      <c r="AC945" s="256" t="str">
        <f t="shared" si="45"/>
        <v/>
      </c>
      <c r="AK945" s="296" t="str">
        <f t="shared" si="46"/>
        <v/>
      </c>
    </row>
    <row r="946" spans="1:37" x14ac:dyDescent="0.2">
      <c r="A946" s="294">
        <v>935</v>
      </c>
      <c r="B946" s="132"/>
      <c r="C946" s="132"/>
      <c r="D946" s="309"/>
      <c r="E946" s="255"/>
      <c r="F946" s="253"/>
      <c r="G946" s="253"/>
      <c r="H946" s="253"/>
      <c r="I946" s="253"/>
      <c r="J946" s="253"/>
      <c r="K946" s="253"/>
      <c r="L946" s="253"/>
      <c r="M946" s="253"/>
      <c r="N946" s="253"/>
      <c r="AA946" s="256">
        <v>931</v>
      </c>
      <c r="AB946" s="256" t="str">
        <f t="shared" si="44"/>
        <v/>
      </c>
      <c r="AC946" s="256" t="str">
        <f t="shared" si="45"/>
        <v/>
      </c>
      <c r="AK946" s="296" t="str">
        <f t="shared" si="46"/>
        <v/>
      </c>
    </row>
    <row r="947" spans="1:37" x14ac:dyDescent="0.2">
      <c r="A947" s="294">
        <v>936</v>
      </c>
      <c r="B947" s="132"/>
      <c r="C947" s="132"/>
      <c r="D947" s="309"/>
      <c r="E947" s="255"/>
      <c r="F947" s="253"/>
      <c r="G947" s="253"/>
      <c r="H947" s="253"/>
      <c r="I947" s="253"/>
      <c r="J947" s="253"/>
      <c r="K947" s="253"/>
      <c r="L947" s="253"/>
      <c r="M947" s="253"/>
      <c r="N947" s="253"/>
      <c r="AA947" s="256">
        <v>932</v>
      </c>
      <c r="AB947" s="256" t="str">
        <f t="shared" si="44"/>
        <v/>
      </c>
      <c r="AC947" s="256" t="str">
        <f t="shared" si="45"/>
        <v/>
      </c>
      <c r="AK947" s="296" t="str">
        <f t="shared" si="46"/>
        <v/>
      </c>
    </row>
    <row r="948" spans="1:37" x14ac:dyDescent="0.2">
      <c r="A948" s="294">
        <v>937</v>
      </c>
      <c r="B948" s="132"/>
      <c r="C948" s="132"/>
      <c r="D948" s="309"/>
      <c r="E948" s="255"/>
      <c r="F948" s="253"/>
      <c r="G948" s="253"/>
      <c r="H948" s="253"/>
      <c r="I948" s="253"/>
      <c r="J948" s="253"/>
      <c r="K948" s="253"/>
      <c r="L948" s="253"/>
      <c r="M948" s="253"/>
      <c r="N948" s="253"/>
      <c r="AA948" s="256">
        <v>933</v>
      </c>
      <c r="AB948" s="256" t="str">
        <f t="shared" si="44"/>
        <v/>
      </c>
      <c r="AC948" s="256" t="str">
        <f t="shared" si="45"/>
        <v/>
      </c>
      <c r="AK948" s="296" t="str">
        <f t="shared" si="46"/>
        <v/>
      </c>
    </row>
    <row r="949" spans="1:37" x14ac:dyDescent="0.2">
      <c r="A949" s="294">
        <v>938</v>
      </c>
      <c r="B949" s="132"/>
      <c r="C949" s="132"/>
      <c r="D949" s="309"/>
      <c r="E949" s="255"/>
      <c r="F949" s="253"/>
      <c r="G949" s="253"/>
      <c r="H949" s="253"/>
      <c r="I949" s="253"/>
      <c r="J949" s="253"/>
      <c r="K949" s="253"/>
      <c r="L949" s="253"/>
      <c r="M949" s="253"/>
      <c r="N949" s="253"/>
      <c r="AA949" s="256">
        <v>934</v>
      </c>
      <c r="AB949" s="256" t="str">
        <f t="shared" si="44"/>
        <v/>
      </c>
      <c r="AC949" s="256" t="str">
        <f t="shared" si="45"/>
        <v/>
      </c>
      <c r="AK949" s="296" t="str">
        <f t="shared" si="46"/>
        <v/>
      </c>
    </row>
    <row r="950" spans="1:37" x14ac:dyDescent="0.2">
      <c r="A950" s="294">
        <v>939</v>
      </c>
      <c r="B950" s="132"/>
      <c r="C950" s="132"/>
      <c r="D950" s="309"/>
      <c r="E950" s="255"/>
      <c r="F950" s="253"/>
      <c r="G950" s="253"/>
      <c r="H950" s="253"/>
      <c r="I950" s="253"/>
      <c r="J950" s="253"/>
      <c r="K950" s="253"/>
      <c r="L950" s="253"/>
      <c r="M950" s="253"/>
      <c r="N950" s="253"/>
      <c r="AA950" s="256">
        <v>935</v>
      </c>
      <c r="AB950" s="256" t="str">
        <f t="shared" si="44"/>
        <v/>
      </c>
      <c r="AC950" s="256" t="str">
        <f t="shared" si="45"/>
        <v/>
      </c>
      <c r="AK950" s="296" t="str">
        <f t="shared" si="46"/>
        <v/>
      </c>
    </row>
    <row r="951" spans="1:37" x14ac:dyDescent="0.2">
      <c r="A951" s="294">
        <v>940</v>
      </c>
      <c r="B951" s="132"/>
      <c r="C951" s="132"/>
      <c r="D951" s="309"/>
      <c r="E951" s="255"/>
      <c r="F951" s="253"/>
      <c r="G951" s="253"/>
      <c r="H951" s="253"/>
      <c r="I951" s="253"/>
      <c r="J951" s="253"/>
      <c r="K951" s="253"/>
      <c r="L951" s="253"/>
      <c r="M951" s="253"/>
      <c r="N951" s="253"/>
      <c r="AA951" s="256">
        <v>936</v>
      </c>
      <c r="AB951" s="256" t="str">
        <f t="shared" si="44"/>
        <v/>
      </c>
      <c r="AC951" s="256" t="str">
        <f t="shared" si="45"/>
        <v/>
      </c>
      <c r="AK951" s="296" t="str">
        <f t="shared" si="46"/>
        <v/>
      </c>
    </row>
    <row r="952" spans="1:37" x14ac:dyDescent="0.2">
      <c r="A952" s="294">
        <v>941</v>
      </c>
      <c r="B952" s="132"/>
      <c r="C952" s="132"/>
      <c r="D952" s="309"/>
      <c r="E952" s="255"/>
      <c r="F952" s="253"/>
      <c r="G952" s="253"/>
      <c r="H952" s="253"/>
      <c r="I952" s="253"/>
      <c r="J952" s="253"/>
      <c r="K952" s="253"/>
      <c r="L952" s="253"/>
      <c r="M952" s="253"/>
      <c r="N952" s="253"/>
      <c r="AA952" s="256">
        <v>937</v>
      </c>
      <c r="AB952" s="256" t="str">
        <f t="shared" si="44"/>
        <v/>
      </c>
      <c r="AC952" s="256" t="str">
        <f t="shared" si="45"/>
        <v/>
      </c>
      <c r="AK952" s="296" t="str">
        <f t="shared" si="46"/>
        <v/>
      </c>
    </row>
    <row r="953" spans="1:37" x14ac:dyDescent="0.2">
      <c r="A953" s="294">
        <v>942</v>
      </c>
      <c r="B953" s="132"/>
      <c r="C953" s="132"/>
      <c r="D953" s="309"/>
      <c r="E953" s="255"/>
      <c r="F953" s="253"/>
      <c r="G953" s="253"/>
      <c r="H953" s="253"/>
      <c r="I953" s="253"/>
      <c r="J953" s="253"/>
      <c r="K953" s="253"/>
      <c r="L953" s="253"/>
      <c r="M953" s="253"/>
      <c r="N953" s="253"/>
      <c r="AA953" s="256">
        <v>938</v>
      </c>
      <c r="AB953" s="256" t="str">
        <f t="shared" si="44"/>
        <v/>
      </c>
      <c r="AC953" s="256" t="str">
        <f t="shared" si="45"/>
        <v/>
      </c>
      <c r="AK953" s="296" t="str">
        <f t="shared" si="46"/>
        <v/>
      </c>
    </row>
    <row r="954" spans="1:37" x14ac:dyDescent="0.2">
      <c r="A954" s="294">
        <v>943</v>
      </c>
      <c r="B954" s="132"/>
      <c r="C954" s="132"/>
      <c r="D954" s="309"/>
      <c r="E954" s="255"/>
      <c r="F954" s="253"/>
      <c r="G954" s="253"/>
      <c r="H954" s="253"/>
      <c r="I954" s="253"/>
      <c r="J954" s="253"/>
      <c r="K954" s="253"/>
      <c r="L954" s="253"/>
      <c r="M954" s="253"/>
      <c r="N954" s="253"/>
      <c r="AA954" s="256">
        <v>939</v>
      </c>
      <c r="AB954" s="256" t="str">
        <f t="shared" si="44"/>
        <v/>
      </c>
      <c r="AC954" s="256" t="str">
        <f t="shared" si="45"/>
        <v/>
      </c>
      <c r="AK954" s="296" t="str">
        <f t="shared" si="46"/>
        <v/>
      </c>
    </row>
    <row r="955" spans="1:37" x14ac:dyDescent="0.2">
      <c r="A955" s="294">
        <v>944</v>
      </c>
      <c r="B955" s="132"/>
      <c r="C955" s="132"/>
      <c r="D955" s="309"/>
      <c r="E955" s="255"/>
      <c r="F955" s="253"/>
      <c r="G955" s="253"/>
      <c r="H955" s="253"/>
      <c r="I955" s="253"/>
      <c r="J955" s="253"/>
      <c r="K955" s="253"/>
      <c r="L955" s="253"/>
      <c r="M955" s="253"/>
      <c r="N955" s="253"/>
      <c r="AA955" s="256">
        <v>940</v>
      </c>
      <c r="AB955" s="256" t="str">
        <f t="shared" si="44"/>
        <v/>
      </c>
      <c r="AC955" s="256" t="str">
        <f t="shared" si="45"/>
        <v/>
      </c>
      <c r="AK955" s="296" t="str">
        <f t="shared" si="46"/>
        <v/>
      </c>
    </row>
    <row r="956" spans="1:37" x14ac:dyDescent="0.2">
      <c r="A956" s="294">
        <v>945</v>
      </c>
      <c r="B956" s="132"/>
      <c r="C956" s="132"/>
      <c r="D956" s="309"/>
      <c r="E956" s="255"/>
      <c r="F956" s="253"/>
      <c r="G956" s="253"/>
      <c r="H956" s="253"/>
      <c r="I956" s="253"/>
      <c r="J956" s="253"/>
      <c r="K956" s="253"/>
      <c r="L956" s="253"/>
      <c r="M956" s="253"/>
      <c r="N956" s="253"/>
      <c r="AA956" s="256">
        <v>941</v>
      </c>
      <c r="AB956" s="256" t="str">
        <f t="shared" si="44"/>
        <v/>
      </c>
      <c r="AC956" s="256" t="str">
        <f t="shared" si="45"/>
        <v/>
      </c>
      <c r="AK956" s="296" t="str">
        <f t="shared" si="46"/>
        <v/>
      </c>
    </row>
    <row r="957" spans="1:37" x14ac:dyDescent="0.2">
      <c r="A957" s="294">
        <v>946</v>
      </c>
      <c r="B957" s="132"/>
      <c r="C957" s="132"/>
      <c r="D957" s="309"/>
      <c r="E957" s="255"/>
      <c r="F957" s="253"/>
      <c r="G957" s="253"/>
      <c r="H957" s="253"/>
      <c r="I957" s="253"/>
      <c r="J957" s="253"/>
      <c r="K957" s="253"/>
      <c r="L957" s="253"/>
      <c r="M957" s="253"/>
      <c r="N957" s="253"/>
      <c r="AA957" s="256">
        <v>942</v>
      </c>
      <c r="AB957" s="256" t="str">
        <f t="shared" si="44"/>
        <v/>
      </c>
      <c r="AC957" s="256" t="str">
        <f t="shared" si="45"/>
        <v/>
      </c>
      <c r="AK957" s="296" t="str">
        <f t="shared" si="46"/>
        <v/>
      </c>
    </row>
    <row r="958" spans="1:37" x14ac:dyDescent="0.2">
      <c r="A958" s="294">
        <v>947</v>
      </c>
      <c r="B958" s="132"/>
      <c r="C958" s="132"/>
      <c r="D958" s="309"/>
      <c r="E958" s="255"/>
      <c r="F958" s="253"/>
      <c r="G958" s="253"/>
      <c r="H958" s="253"/>
      <c r="I958" s="253"/>
      <c r="J958" s="253"/>
      <c r="K958" s="253"/>
      <c r="L958" s="253"/>
      <c r="M958" s="253"/>
      <c r="N958" s="253"/>
      <c r="AA958" s="256">
        <v>943</v>
      </c>
      <c r="AB958" s="256" t="str">
        <f t="shared" si="44"/>
        <v/>
      </c>
      <c r="AC958" s="256" t="str">
        <f t="shared" si="45"/>
        <v/>
      </c>
      <c r="AK958" s="296" t="str">
        <f t="shared" si="46"/>
        <v/>
      </c>
    </row>
    <row r="959" spans="1:37" x14ac:dyDescent="0.2">
      <c r="A959" s="294">
        <v>948</v>
      </c>
      <c r="B959" s="132"/>
      <c r="C959" s="132"/>
      <c r="D959" s="309"/>
      <c r="E959" s="255"/>
      <c r="F959" s="253"/>
      <c r="G959" s="253"/>
      <c r="H959" s="253"/>
      <c r="I959" s="253"/>
      <c r="J959" s="253"/>
      <c r="K959" s="253"/>
      <c r="L959" s="253"/>
      <c r="M959" s="253"/>
      <c r="N959" s="253"/>
      <c r="AA959" s="256">
        <v>944</v>
      </c>
      <c r="AB959" s="256" t="str">
        <f t="shared" si="44"/>
        <v/>
      </c>
      <c r="AC959" s="256" t="str">
        <f t="shared" si="45"/>
        <v/>
      </c>
      <c r="AK959" s="296" t="str">
        <f t="shared" si="46"/>
        <v/>
      </c>
    </row>
    <row r="960" spans="1:37" x14ac:dyDescent="0.2">
      <c r="A960" s="294">
        <v>949</v>
      </c>
      <c r="B960" s="132"/>
      <c r="C960" s="132"/>
      <c r="D960" s="309"/>
      <c r="E960" s="255"/>
      <c r="F960" s="253"/>
      <c r="G960" s="253"/>
      <c r="H960" s="253"/>
      <c r="I960" s="253"/>
      <c r="J960" s="253"/>
      <c r="K960" s="253"/>
      <c r="L960" s="253"/>
      <c r="M960" s="253"/>
      <c r="N960" s="253"/>
      <c r="AA960" s="256">
        <v>945</v>
      </c>
      <c r="AB960" s="256" t="str">
        <f t="shared" si="44"/>
        <v/>
      </c>
      <c r="AC960" s="256" t="str">
        <f t="shared" si="45"/>
        <v/>
      </c>
      <c r="AK960" s="296" t="str">
        <f t="shared" si="46"/>
        <v/>
      </c>
    </row>
    <row r="961" spans="1:37" x14ac:dyDescent="0.2">
      <c r="A961" s="294">
        <v>950</v>
      </c>
      <c r="B961" s="132"/>
      <c r="C961" s="132"/>
      <c r="D961" s="309"/>
      <c r="E961" s="255"/>
      <c r="F961" s="253"/>
      <c r="G961" s="253"/>
      <c r="H961" s="253"/>
      <c r="I961" s="253"/>
      <c r="J961" s="253"/>
      <c r="K961" s="253"/>
      <c r="L961" s="253"/>
      <c r="M961" s="253"/>
      <c r="N961" s="253"/>
      <c r="AA961" s="256">
        <v>946</v>
      </c>
      <c r="AB961" s="256" t="str">
        <f t="shared" si="44"/>
        <v/>
      </c>
      <c r="AC961" s="256" t="str">
        <f t="shared" si="45"/>
        <v/>
      </c>
      <c r="AK961" s="296" t="str">
        <f t="shared" si="46"/>
        <v/>
      </c>
    </row>
    <row r="962" spans="1:37" x14ac:dyDescent="0.2">
      <c r="A962" s="294">
        <v>951</v>
      </c>
      <c r="B962" s="132"/>
      <c r="C962" s="132"/>
      <c r="D962" s="309"/>
      <c r="E962" s="255"/>
      <c r="F962" s="253"/>
      <c r="G962" s="253"/>
      <c r="H962" s="253"/>
      <c r="I962" s="253"/>
      <c r="J962" s="253"/>
      <c r="K962" s="253"/>
      <c r="L962" s="253"/>
      <c r="M962" s="253"/>
      <c r="N962" s="253"/>
      <c r="AA962" s="256">
        <v>947</v>
      </c>
      <c r="AB962" s="256" t="str">
        <f t="shared" si="44"/>
        <v/>
      </c>
      <c r="AC962" s="256" t="str">
        <f t="shared" si="45"/>
        <v/>
      </c>
      <c r="AK962" s="296" t="str">
        <f t="shared" si="46"/>
        <v/>
      </c>
    </row>
    <row r="963" spans="1:37" x14ac:dyDescent="0.2">
      <c r="A963" s="294">
        <v>952</v>
      </c>
      <c r="B963" s="132"/>
      <c r="C963" s="132"/>
      <c r="D963" s="309"/>
      <c r="E963" s="255"/>
      <c r="F963" s="253"/>
      <c r="G963" s="253"/>
      <c r="H963" s="253"/>
      <c r="I963" s="253"/>
      <c r="J963" s="253"/>
      <c r="K963" s="253"/>
      <c r="L963" s="253"/>
      <c r="M963" s="253"/>
      <c r="N963" s="253"/>
      <c r="AA963" s="256">
        <v>948</v>
      </c>
      <c r="AB963" s="256" t="str">
        <f t="shared" si="44"/>
        <v/>
      </c>
      <c r="AC963" s="256" t="str">
        <f t="shared" si="45"/>
        <v/>
      </c>
      <c r="AK963" s="296" t="str">
        <f t="shared" si="46"/>
        <v/>
      </c>
    </row>
    <row r="964" spans="1:37" x14ac:dyDescent="0.2">
      <c r="A964" s="294">
        <v>953</v>
      </c>
      <c r="B964" s="132"/>
      <c r="C964" s="132"/>
      <c r="D964" s="309"/>
      <c r="E964" s="255"/>
      <c r="F964" s="253"/>
      <c r="G964" s="253"/>
      <c r="H964" s="253"/>
      <c r="I964" s="253"/>
      <c r="J964" s="253"/>
      <c r="K964" s="253"/>
      <c r="L964" s="253"/>
      <c r="M964" s="253"/>
      <c r="N964" s="253"/>
      <c r="AA964" s="256">
        <v>949</v>
      </c>
      <c r="AB964" s="256" t="str">
        <f t="shared" si="44"/>
        <v/>
      </c>
      <c r="AC964" s="256" t="str">
        <f t="shared" si="45"/>
        <v/>
      </c>
      <c r="AK964" s="296" t="str">
        <f t="shared" si="46"/>
        <v/>
      </c>
    </row>
    <row r="965" spans="1:37" x14ac:dyDescent="0.2">
      <c r="A965" s="294">
        <v>954</v>
      </c>
      <c r="B965" s="132"/>
      <c r="C965" s="132"/>
      <c r="D965" s="309"/>
      <c r="E965" s="255"/>
      <c r="F965" s="253"/>
      <c r="G965" s="253"/>
      <c r="H965" s="253"/>
      <c r="I965" s="253"/>
      <c r="J965" s="253"/>
      <c r="K965" s="253"/>
      <c r="L965" s="253"/>
      <c r="M965" s="253"/>
      <c r="N965" s="253"/>
      <c r="AA965" s="256">
        <v>950</v>
      </c>
      <c r="AB965" s="256" t="str">
        <f t="shared" si="44"/>
        <v/>
      </c>
      <c r="AC965" s="256" t="str">
        <f t="shared" si="45"/>
        <v/>
      </c>
      <c r="AK965" s="296" t="str">
        <f t="shared" si="46"/>
        <v/>
      </c>
    </row>
    <row r="966" spans="1:37" x14ac:dyDescent="0.2">
      <c r="A966" s="294">
        <v>955</v>
      </c>
      <c r="B966" s="132"/>
      <c r="C966" s="132"/>
      <c r="D966" s="309"/>
      <c r="E966" s="255"/>
      <c r="F966" s="253"/>
      <c r="G966" s="253"/>
      <c r="H966" s="253"/>
      <c r="I966" s="253"/>
      <c r="J966" s="253"/>
      <c r="K966" s="253"/>
      <c r="L966" s="253"/>
      <c r="M966" s="253"/>
      <c r="N966" s="253"/>
      <c r="AA966" s="256">
        <v>951</v>
      </c>
      <c r="AB966" s="256" t="str">
        <f t="shared" si="44"/>
        <v/>
      </c>
      <c r="AC966" s="256" t="str">
        <f t="shared" si="45"/>
        <v/>
      </c>
      <c r="AK966" s="296" t="str">
        <f t="shared" si="46"/>
        <v/>
      </c>
    </row>
    <row r="967" spans="1:37" x14ac:dyDescent="0.2">
      <c r="A967" s="294">
        <v>956</v>
      </c>
      <c r="B967" s="132"/>
      <c r="C967" s="132"/>
      <c r="D967" s="309"/>
      <c r="E967" s="255"/>
      <c r="F967" s="253"/>
      <c r="G967" s="253"/>
      <c r="H967" s="253"/>
      <c r="I967" s="253"/>
      <c r="J967" s="253"/>
      <c r="K967" s="253"/>
      <c r="L967" s="253"/>
      <c r="M967" s="253"/>
      <c r="N967" s="253"/>
      <c r="AA967" s="256">
        <v>952</v>
      </c>
      <c r="AB967" s="256" t="str">
        <f t="shared" si="44"/>
        <v/>
      </c>
      <c r="AC967" s="256" t="str">
        <f t="shared" si="45"/>
        <v/>
      </c>
      <c r="AK967" s="296" t="str">
        <f t="shared" si="46"/>
        <v/>
      </c>
    </row>
    <row r="968" spans="1:37" x14ac:dyDescent="0.2">
      <c r="A968" s="294">
        <v>957</v>
      </c>
      <c r="B968" s="132"/>
      <c r="C968" s="132"/>
      <c r="D968" s="309"/>
      <c r="E968" s="255"/>
      <c r="F968" s="253"/>
      <c r="G968" s="253"/>
      <c r="H968" s="253"/>
      <c r="I968" s="253"/>
      <c r="J968" s="253"/>
      <c r="K968" s="253"/>
      <c r="L968" s="253"/>
      <c r="M968" s="253"/>
      <c r="N968" s="253"/>
      <c r="AA968" s="256">
        <v>953</v>
      </c>
      <c r="AB968" s="256" t="str">
        <f t="shared" si="44"/>
        <v/>
      </c>
      <c r="AC968" s="256" t="str">
        <f t="shared" si="45"/>
        <v/>
      </c>
      <c r="AK968" s="296" t="str">
        <f t="shared" si="46"/>
        <v/>
      </c>
    </row>
    <row r="969" spans="1:37" x14ac:dyDescent="0.2">
      <c r="A969" s="294">
        <v>958</v>
      </c>
      <c r="B969" s="132"/>
      <c r="C969" s="132"/>
      <c r="D969" s="309"/>
      <c r="E969" s="255"/>
      <c r="F969" s="253"/>
      <c r="G969" s="253"/>
      <c r="H969" s="253"/>
      <c r="I969" s="253"/>
      <c r="J969" s="253"/>
      <c r="K969" s="253"/>
      <c r="L969" s="253"/>
      <c r="M969" s="253"/>
      <c r="N969" s="253"/>
      <c r="AA969" s="256">
        <v>954</v>
      </c>
      <c r="AB969" s="256" t="str">
        <f t="shared" si="44"/>
        <v/>
      </c>
      <c r="AC969" s="256" t="str">
        <f t="shared" si="45"/>
        <v/>
      </c>
      <c r="AK969" s="296" t="str">
        <f t="shared" si="46"/>
        <v/>
      </c>
    </row>
    <row r="970" spans="1:37" x14ac:dyDescent="0.2">
      <c r="A970" s="294">
        <v>959</v>
      </c>
      <c r="B970" s="132"/>
      <c r="C970" s="132"/>
      <c r="D970" s="309"/>
      <c r="E970" s="255"/>
      <c r="F970" s="253"/>
      <c r="G970" s="253"/>
      <c r="H970" s="253"/>
      <c r="I970" s="253"/>
      <c r="J970" s="253"/>
      <c r="K970" s="253"/>
      <c r="L970" s="253"/>
      <c r="M970" s="253"/>
      <c r="N970" s="253"/>
      <c r="AA970" s="256">
        <v>955</v>
      </c>
      <c r="AB970" s="256" t="str">
        <f t="shared" si="44"/>
        <v/>
      </c>
      <c r="AC970" s="256" t="str">
        <f t="shared" si="45"/>
        <v/>
      </c>
      <c r="AK970" s="296" t="str">
        <f t="shared" si="46"/>
        <v/>
      </c>
    </row>
    <row r="971" spans="1:37" x14ac:dyDescent="0.2">
      <c r="A971" s="294">
        <v>960</v>
      </c>
      <c r="B971" s="132"/>
      <c r="C971" s="132"/>
      <c r="D971" s="309"/>
      <c r="E971" s="255"/>
      <c r="F971" s="253"/>
      <c r="G971" s="253"/>
      <c r="H971" s="253"/>
      <c r="I971" s="253"/>
      <c r="J971" s="253"/>
      <c r="K971" s="253"/>
      <c r="L971" s="253"/>
      <c r="M971" s="253"/>
      <c r="N971" s="253"/>
      <c r="AA971" s="256">
        <v>956</v>
      </c>
      <c r="AB971" s="256" t="str">
        <f t="shared" si="44"/>
        <v/>
      </c>
      <c r="AC971" s="256" t="str">
        <f t="shared" si="45"/>
        <v/>
      </c>
      <c r="AK971" s="296" t="str">
        <f t="shared" si="46"/>
        <v/>
      </c>
    </row>
    <row r="972" spans="1:37" x14ac:dyDescent="0.2">
      <c r="A972" s="294">
        <v>961</v>
      </c>
      <c r="B972" s="132"/>
      <c r="C972" s="132"/>
      <c r="D972" s="309"/>
      <c r="E972" s="255"/>
      <c r="F972" s="253"/>
      <c r="G972" s="253"/>
      <c r="H972" s="253"/>
      <c r="I972" s="253"/>
      <c r="J972" s="253"/>
      <c r="K972" s="253"/>
      <c r="L972" s="253"/>
      <c r="M972" s="253"/>
      <c r="N972" s="253"/>
      <c r="AA972" s="256">
        <v>957</v>
      </c>
      <c r="AB972" s="256" t="str">
        <f t="shared" si="44"/>
        <v/>
      </c>
      <c r="AC972" s="256" t="str">
        <f t="shared" si="45"/>
        <v/>
      </c>
      <c r="AK972" s="296" t="str">
        <f t="shared" si="46"/>
        <v/>
      </c>
    </row>
    <row r="973" spans="1:37" x14ac:dyDescent="0.2">
      <c r="A973" s="294">
        <v>962</v>
      </c>
      <c r="B973" s="132"/>
      <c r="C973" s="132"/>
      <c r="D973" s="309"/>
      <c r="E973" s="255"/>
      <c r="F973" s="253"/>
      <c r="G973" s="253"/>
      <c r="H973" s="253"/>
      <c r="I973" s="253"/>
      <c r="J973" s="253"/>
      <c r="K973" s="253"/>
      <c r="L973" s="253"/>
      <c r="M973" s="253"/>
      <c r="N973" s="253"/>
      <c r="AA973" s="256">
        <v>958</v>
      </c>
      <c r="AB973" s="256" t="str">
        <f t="shared" si="44"/>
        <v/>
      </c>
      <c r="AC973" s="256" t="str">
        <f t="shared" si="45"/>
        <v/>
      </c>
      <c r="AK973" s="296" t="str">
        <f t="shared" si="46"/>
        <v/>
      </c>
    </row>
    <row r="974" spans="1:37" x14ac:dyDescent="0.2">
      <c r="A974" s="294">
        <v>963</v>
      </c>
      <c r="B974" s="132"/>
      <c r="C974" s="132"/>
      <c r="D974" s="309"/>
      <c r="E974" s="255"/>
      <c r="F974" s="253"/>
      <c r="G974" s="253"/>
      <c r="H974" s="253"/>
      <c r="I974" s="253"/>
      <c r="J974" s="253"/>
      <c r="K974" s="253"/>
      <c r="L974" s="253"/>
      <c r="M974" s="253"/>
      <c r="N974" s="253"/>
      <c r="AA974" s="256">
        <v>959</v>
      </c>
      <c r="AB974" s="256" t="str">
        <f t="shared" si="44"/>
        <v/>
      </c>
      <c r="AC974" s="256" t="str">
        <f t="shared" si="45"/>
        <v/>
      </c>
      <c r="AK974" s="296" t="str">
        <f t="shared" si="46"/>
        <v/>
      </c>
    </row>
    <row r="975" spans="1:37" x14ac:dyDescent="0.2">
      <c r="A975" s="294">
        <v>964</v>
      </c>
      <c r="B975" s="132"/>
      <c r="C975" s="132"/>
      <c r="D975" s="309"/>
      <c r="E975" s="255"/>
      <c r="F975" s="253"/>
      <c r="G975" s="253"/>
      <c r="H975" s="253"/>
      <c r="I975" s="253"/>
      <c r="J975" s="253"/>
      <c r="K975" s="253"/>
      <c r="L975" s="253"/>
      <c r="M975" s="253"/>
      <c r="N975" s="253"/>
      <c r="AA975" s="256">
        <v>960</v>
      </c>
      <c r="AB975" s="256" t="str">
        <f t="shared" si="44"/>
        <v/>
      </c>
      <c r="AC975" s="256" t="str">
        <f t="shared" si="45"/>
        <v/>
      </c>
      <c r="AK975" s="296" t="str">
        <f t="shared" si="46"/>
        <v/>
      </c>
    </row>
    <row r="976" spans="1:37" x14ac:dyDescent="0.2">
      <c r="A976" s="294">
        <v>965</v>
      </c>
      <c r="B976" s="132"/>
      <c r="C976" s="132"/>
      <c r="D976" s="309"/>
      <c r="E976" s="255"/>
      <c r="F976" s="253"/>
      <c r="G976" s="253"/>
      <c r="H976" s="253"/>
      <c r="I976" s="253"/>
      <c r="J976" s="253"/>
      <c r="K976" s="253"/>
      <c r="L976" s="253"/>
      <c r="M976" s="253"/>
      <c r="N976" s="253"/>
      <c r="AA976" s="256">
        <v>961</v>
      </c>
      <c r="AB976" s="256" t="str">
        <f t="shared" ref="AB976:AB1015" si="47">IF(AK977="","",B972)</f>
        <v/>
      </c>
      <c r="AC976" s="256" t="str">
        <f t="shared" ref="AC976:AC1015" si="48">IF(AK977="","",C972)</f>
        <v/>
      </c>
      <c r="AK976" s="296" t="str">
        <f t="shared" si="46"/>
        <v/>
      </c>
    </row>
    <row r="977" spans="1:37" x14ac:dyDescent="0.2">
      <c r="A977" s="294">
        <v>966</v>
      </c>
      <c r="B977" s="132"/>
      <c r="C977" s="132"/>
      <c r="D977" s="309"/>
      <c r="E977" s="255"/>
      <c r="F977" s="253"/>
      <c r="G977" s="253"/>
      <c r="H977" s="253"/>
      <c r="I977" s="253"/>
      <c r="J977" s="253"/>
      <c r="K977" s="253"/>
      <c r="L977" s="253"/>
      <c r="M977" s="253"/>
      <c r="N977" s="253"/>
      <c r="AA977" s="256">
        <v>962</v>
      </c>
      <c r="AB977" s="256" t="str">
        <f t="shared" si="47"/>
        <v/>
      </c>
      <c r="AC977" s="256" t="str">
        <f t="shared" si="48"/>
        <v/>
      </c>
      <c r="AK977" s="296" t="str">
        <f t="shared" ref="AK977:AK1016" si="49">IF(OR(B972=0,C972=0),"",C972-B972)</f>
        <v/>
      </c>
    </row>
    <row r="978" spans="1:37" x14ac:dyDescent="0.2">
      <c r="A978" s="294">
        <v>967</v>
      </c>
      <c r="B978" s="132"/>
      <c r="C978" s="132"/>
      <c r="D978" s="309"/>
      <c r="E978" s="255"/>
      <c r="F978" s="253"/>
      <c r="G978" s="253"/>
      <c r="H978" s="253"/>
      <c r="I978" s="253"/>
      <c r="J978" s="253"/>
      <c r="K978" s="253"/>
      <c r="L978" s="253"/>
      <c r="M978" s="253"/>
      <c r="N978" s="253"/>
      <c r="AA978" s="256">
        <v>963</v>
      </c>
      <c r="AB978" s="256" t="str">
        <f t="shared" si="47"/>
        <v/>
      </c>
      <c r="AC978" s="256" t="str">
        <f t="shared" si="48"/>
        <v/>
      </c>
      <c r="AK978" s="296" t="str">
        <f t="shared" si="49"/>
        <v/>
      </c>
    </row>
    <row r="979" spans="1:37" x14ac:dyDescent="0.2">
      <c r="A979" s="294">
        <v>968</v>
      </c>
      <c r="B979" s="132"/>
      <c r="C979" s="132"/>
      <c r="D979" s="309"/>
      <c r="E979" s="255"/>
      <c r="F979" s="253"/>
      <c r="G979" s="253"/>
      <c r="H979" s="253"/>
      <c r="I979" s="253"/>
      <c r="J979" s="253"/>
      <c r="K979" s="253"/>
      <c r="L979" s="253"/>
      <c r="M979" s="253"/>
      <c r="N979" s="253"/>
      <c r="AA979" s="256">
        <v>964</v>
      </c>
      <c r="AB979" s="256" t="str">
        <f t="shared" si="47"/>
        <v/>
      </c>
      <c r="AC979" s="256" t="str">
        <f t="shared" si="48"/>
        <v/>
      </c>
      <c r="AK979" s="296" t="str">
        <f t="shared" si="49"/>
        <v/>
      </c>
    </row>
    <row r="980" spans="1:37" x14ac:dyDescent="0.2">
      <c r="A980" s="294">
        <v>969</v>
      </c>
      <c r="B980" s="132"/>
      <c r="C980" s="132"/>
      <c r="D980" s="309"/>
      <c r="E980" s="255"/>
      <c r="F980" s="253"/>
      <c r="G980" s="253"/>
      <c r="H980" s="253"/>
      <c r="I980" s="253"/>
      <c r="J980" s="253"/>
      <c r="K980" s="253"/>
      <c r="L980" s="253"/>
      <c r="M980" s="253"/>
      <c r="N980" s="253"/>
      <c r="AA980" s="256">
        <v>965</v>
      </c>
      <c r="AB980" s="256" t="str">
        <f t="shared" si="47"/>
        <v/>
      </c>
      <c r="AC980" s="256" t="str">
        <f t="shared" si="48"/>
        <v/>
      </c>
      <c r="AK980" s="296" t="str">
        <f t="shared" si="49"/>
        <v/>
      </c>
    </row>
    <row r="981" spans="1:37" x14ac:dyDescent="0.2">
      <c r="A981" s="294">
        <v>970</v>
      </c>
      <c r="B981" s="132"/>
      <c r="C981" s="132"/>
      <c r="D981" s="309"/>
      <c r="E981" s="255"/>
      <c r="F981" s="253"/>
      <c r="G981" s="253"/>
      <c r="H981" s="253"/>
      <c r="I981" s="253"/>
      <c r="J981" s="253"/>
      <c r="K981" s="253"/>
      <c r="L981" s="253"/>
      <c r="M981" s="253"/>
      <c r="N981" s="253"/>
      <c r="AA981" s="256">
        <v>966</v>
      </c>
      <c r="AB981" s="256" t="str">
        <f t="shared" si="47"/>
        <v/>
      </c>
      <c r="AC981" s="256" t="str">
        <f t="shared" si="48"/>
        <v/>
      </c>
      <c r="AK981" s="296" t="str">
        <f t="shared" si="49"/>
        <v/>
      </c>
    </row>
    <row r="982" spans="1:37" x14ac:dyDescent="0.2">
      <c r="A982" s="294">
        <v>971</v>
      </c>
      <c r="B982" s="132"/>
      <c r="C982" s="132"/>
      <c r="D982" s="309"/>
      <c r="E982" s="255"/>
      <c r="F982" s="253"/>
      <c r="G982" s="253"/>
      <c r="H982" s="253"/>
      <c r="I982" s="253"/>
      <c r="J982" s="253"/>
      <c r="K982" s="253"/>
      <c r="L982" s="253"/>
      <c r="M982" s="253"/>
      <c r="N982" s="253"/>
      <c r="AA982" s="256">
        <v>967</v>
      </c>
      <c r="AB982" s="256" t="str">
        <f t="shared" si="47"/>
        <v/>
      </c>
      <c r="AC982" s="256" t="str">
        <f t="shared" si="48"/>
        <v/>
      </c>
      <c r="AK982" s="296" t="str">
        <f t="shared" si="49"/>
        <v/>
      </c>
    </row>
    <row r="983" spans="1:37" x14ac:dyDescent="0.2">
      <c r="A983" s="294">
        <v>972</v>
      </c>
      <c r="B983" s="132"/>
      <c r="C983" s="132"/>
      <c r="D983" s="309"/>
      <c r="E983" s="255"/>
      <c r="F983" s="253"/>
      <c r="G983" s="253"/>
      <c r="H983" s="253"/>
      <c r="I983" s="253"/>
      <c r="J983" s="253"/>
      <c r="K983" s="253"/>
      <c r="L983" s="253"/>
      <c r="M983" s="253"/>
      <c r="N983" s="253"/>
      <c r="AA983" s="256">
        <v>968</v>
      </c>
      <c r="AB983" s="256" t="str">
        <f t="shared" si="47"/>
        <v/>
      </c>
      <c r="AC983" s="256" t="str">
        <f t="shared" si="48"/>
        <v/>
      </c>
      <c r="AK983" s="296" t="str">
        <f t="shared" si="49"/>
        <v/>
      </c>
    </row>
    <row r="984" spans="1:37" x14ac:dyDescent="0.2">
      <c r="A984" s="294">
        <v>973</v>
      </c>
      <c r="B984" s="132"/>
      <c r="C984" s="132"/>
      <c r="D984" s="309"/>
      <c r="E984" s="255"/>
      <c r="F984" s="253"/>
      <c r="G984" s="253"/>
      <c r="H984" s="253"/>
      <c r="I984" s="253"/>
      <c r="J984" s="253"/>
      <c r="K984" s="253"/>
      <c r="L984" s="253"/>
      <c r="M984" s="253"/>
      <c r="N984" s="253"/>
      <c r="AA984" s="256">
        <v>969</v>
      </c>
      <c r="AB984" s="256" t="str">
        <f t="shared" si="47"/>
        <v/>
      </c>
      <c r="AC984" s="256" t="str">
        <f t="shared" si="48"/>
        <v/>
      </c>
      <c r="AK984" s="296" t="str">
        <f t="shared" si="49"/>
        <v/>
      </c>
    </row>
    <row r="985" spans="1:37" x14ac:dyDescent="0.2">
      <c r="A985" s="294">
        <v>974</v>
      </c>
      <c r="B985" s="132"/>
      <c r="C985" s="132"/>
      <c r="D985" s="309"/>
      <c r="E985" s="255"/>
      <c r="F985" s="253"/>
      <c r="G985" s="253"/>
      <c r="H985" s="253"/>
      <c r="I985" s="253"/>
      <c r="J985" s="253"/>
      <c r="K985" s="253"/>
      <c r="L985" s="253"/>
      <c r="M985" s="253"/>
      <c r="N985" s="253"/>
      <c r="AA985" s="256">
        <v>970</v>
      </c>
      <c r="AB985" s="256" t="str">
        <f t="shared" si="47"/>
        <v/>
      </c>
      <c r="AC985" s="256" t="str">
        <f t="shared" si="48"/>
        <v/>
      </c>
      <c r="AK985" s="296" t="str">
        <f t="shared" si="49"/>
        <v/>
      </c>
    </row>
    <row r="986" spans="1:37" x14ac:dyDescent="0.2">
      <c r="A986" s="294">
        <v>975</v>
      </c>
      <c r="B986" s="132"/>
      <c r="C986" s="132"/>
      <c r="D986" s="309"/>
      <c r="E986" s="255"/>
      <c r="F986" s="253"/>
      <c r="G986" s="253"/>
      <c r="H986" s="253"/>
      <c r="I986" s="253"/>
      <c r="J986" s="253"/>
      <c r="K986" s="253"/>
      <c r="L986" s="253"/>
      <c r="M986" s="253"/>
      <c r="N986" s="253"/>
      <c r="AA986" s="256">
        <v>971</v>
      </c>
      <c r="AB986" s="256" t="str">
        <f t="shared" si="47"/>
        <v/>
      </c>
      <c r="AC986" s="256" t="str">
        <f t="shared" si="48"/>
        <v/>
      </c>
      <c r="AK986" s="296" t="str">
        <f t="shared" si="49"/>
        <v/>
      </c>
    </row>
    <row r="987" spans="1:37" x14ac:dyDescent="0.2">
      <c r="A987" s="294">
        <v>976</v>
      </c>
      <c r="B987" s="132"/>
      <c r="C987" s="132"/>
      <c r="D987" s="309"/>
      <c r="E987" s="255"/>
      <c r="F987" s="253"/>
      <c r="G987" s="253"/>
      <c r="H987" s="253"/>
      <c r="I987" s="253"/>
      <c r="J987" s="253"/>
      <c r="K987" s="253"/>
      <c r="L987" s="253"/>
      <c r="M987" s="253"/>
      <c r="N987" s="253"/>
      <c r="AA987" s="256">
        <v>972</v>
      </c>
      <c r="AB987" s="256" t="str">
        <f t="shared" si="47"/>
        <v/>
      </c>
      <c r="AC987" s="256" t="str">
        <f t="shared" si="48"/>
        <v/>
      </c>
      <c r="AK987" s="296" t="str">
        <f t="shared" si="49"/>
        <v/>
      </c>
    </row>
    <row r="988" spans="1:37" x14ac:dyDescent="0.2">
      <c r="A988" s="294">
        <v>977</v>
      </c>
      <c r="B988" s="132"/>
      <c r="C988" s="132"/>
      <c r="D988" s="309"/>
      <c r="E988" s="255"/>
      <c r="F988" s="253"/>
      <c r="G988" s="253"/>
      <c r="H988" s="253"/>
      <c r="I988" s="253"/>
      <c r="J988" s="253"/>
      <c r="K988" s="253"/>
      <c r="L988" s="253"/>
      <c r="M988" s="253"/>
      <c r="N988" s="253"/>
      <c r="AA988" s="256">
        <v>973</v>
      </c>
      <c r="AB988" s="256" t="str">
        <f t="shared" si="47"/>
        <v/>
      </c>
      <c r="AC988" s="256" t="str">
        <f t="shared" si="48"/>
        <v/>
      </c>
      <c r="AK988" s="296" t="str">
        <f t="shared" si="49"/>
        <v/>
      </c>
    </row>
    <row r="989" spans="1:37" x14ac:dyDescent="0.2">
      <c r="A989" s="294">
        <v>978</v>
      </c>
      <c r="B989" s="132"/>
      <c r="C989" s="132"/>
      <c r="D989" s="309"/>
      <c r="E989" s="255"/>
      <c r="F989" s="253"/>
      <c r="G989" s="253"/>
      <c r="H989" s="253"/>
      <c r="I989" s="253"/>
      <c r="J989" s="253"/>
      <c r="K989" s="253"/>
      <c r="L989" s="253"/>
      <c r="M989" s="253"/>
      <c r="N989" s="253"/>
      <c r="AA989" s="256">
        <v>974</v>
      </c>
      <c r="AB989" s="256" t="str">
        <f t="shared" si="47"/>
        <v/>
      </c>
      <c r="AC989" s="256" t="str">
        <f t="shared" si="48"/>
        <v/>
      </c>
      <c r="AK989" s="296" t="str">
        <f t="shared" si="49"/>
        <v/>
      </c>
    </row>
    <row r="990" spans="1:37" x14ac:dyDescent="0.2">
      <c r="A990" s="294">
        <v>979</v>
      </c>
      <c r="B990" s="132"/>
      <c r="C990" s="132"/>
      <c r="D990" s="309"/>
      <c r="E990" s="255"/>
      <c r="F990" s="253"/>
      <c r="G990" s="253"/>
      <c r="H990" s="253"/>
      <c r="I990" s="253"/>
      <c r="J990" s="253"/>
      <c r="K990" s="253"/>
      <c r="L990" s="253"/>
      <c r="M990" s="253"/>
      <c r="N990" s="253"/>
      <c r="AA990" s="256">
        <v>975</v>
      </c>
      <c r="AB990" s="256" t="str">
        <f t="shared" si="47"/>
        <v/>
      </c>
      <c r="AC990" s="256" t="str">
        <f t="shared" si="48"/>
        <v/>
      </c>
      <c r="AK990" s="296" t="str">
        <f t="shared" si="49"/>
        <v/>
      </c>
    </row>
    <row r="991" spans="1:37" x14ac:dyDescent="0.2">
      <c r="A991" s="294">
        <v>980</v>
      </c>
      <c r="B991" s="132"/>
      <c r="C991" s="132"/>
      <c r="D991" s="309"/>
      <c r="E991" s="255"/>
      <c r="F991" s="253"/>
      <c r="G991" s="253"/>
      <c r="H991" s="253"/>
      <c r="I991" s="253"/>
      <c r="J991" s="253"/>
      <c r="K991" s="253"/>
      <c r="L991" s="253"/>
      <c r="M991" s="253"/>
      <c r="N991" s="253"/>
      <c r="AA991" s="256">
        <v>976</v>
      </c>
      <c r="AB991" s="256" t="str">
        <f t="shared" si="47"/>
        <v/>
      </c>
      <c r="AC991" s="256" t="str">
        <f t="shared" si="48"/>
        <v/>
      </c>
      <c r="AK991" s="296" t="str">
        <f t="shared" si="49"/>
        <v/>
      </c>
    </row>
    <row r="992" spans="1:37" x14ac:dyDescent="0.2">
      <c r="A992" s="294">
        <v>981</v>
      </c>
      <c r="B992" s="132"/>
      <c r="C992" s="132"/>
      <c r="D992" s="309"/>
      <c r="E992" s="255"/>
      <c r="F992" s="253"/>
      <c r="G992" s="253"/>
      <c r="H992" s="253"/>
      <c r="I992" s="253"/>
      <c r="J992" s="253"/>
      <c r="K992" s="253"/>
      <c r="L992" s="253"/>
      <c r="M992" s="253"/>
      <c r="N992" s="253"/>
      <c r="AA992" s="256">
        <v>977</v>
      </c>
      <c r="AB992" s="256" t="str">
        <f t="shared" si="47"/>
        <v/>
      </c>
      <c r="AC992" s="256" t="str">
        <f t="shared" si="48"/>
        <v/>
      </c>
      <c r="AK992" s="296" t="str">
        <f t="shared" si="49"/>
        <v/>
      </c>
    </row>
    <row r="993" spans="1:37" x14ac:dyDescent="0.2">
      <c r="A993" s="294">
        <v>982</v>
      </c>
      <c r="B993" s="132"/>
      <c r="C993" s="132"/>
      <c r="D993" s="309"/>
      <c r="E993" s="255"/>
      <c r="F993" s="253"/>
      <c r="G993" s="253"/>
      <c r="H993" s="253"/>
      <c r="I993" s="253"/>
      <c r="J993" s="253"/>
      <c r="K993" s="253"/>
      <c r="L993" s="253"/>
      <c r="M993" s="253"/>
      <c r="N993" s="253"/>
      <c r="AA993" s="256">
        <v>978</v>
      </c>
      <c r="AB993" s="256" t="str">
        <f t="shared" si="47"/>
        <v/>
      </c>
      <c r="AC993" s="256" t="str">
        <f t="shared" si="48"/>
        <v/>
      </c>
      <c r="AK993" s="296" t="str">
        <f t="shared" si="49"/>
        <v/>
      </c>
    </row>
    <row r="994" spans="1:37" x14ac:dyDescent="0.2">
      <c r="A994" s="294">
        <v>983</v>
      </c>
      <c r="B994" s="132"/>
      <c r="C994" s="132"/>
      <c r="D994" s="309"/>
      <c r="E994" s="255"/>
      <c r="F994" s="253"/>
      <c r="G994" s="253"/>
      <c r="H994" s="253"/>
      <c r="I994" s="253"/>
      <c r="J994" s="253"/>
      <c r="K994" s="253"/>
      <c r="L994" s="253"/>
      <c r="M994" s="253"/>
      <c r="N994" s="253"/>
      <c r="AA994" s="256">
        <v>979</v>
      </c>
      <c r="AB994" s="256" t="str">
        <f t="shared" si="47"/>
        <v/>
      </c>
      <c r="AC994" s="256" t="str">
        <f t="shared" si="48"/>
        <v/>
      </c>
      <c r="AK994" s="296" t="str">
        <f t="shared" si="49"/>
        <v/>
      </c>
    </row>
    <row r="995" spans="1:37" x14ac:dyDescent="0.2">
      <c r="A995" s="294">
        <v>984</v>
      </c>
      <c r="B995" s="132"/>
      <c r="C995" s="132"/>
      <c r="D995" s="309"/>
      <c r="E995" s="255"/>
      <c r="F995" s="253"/>
      <c r="G995" s="253"/>
      <c r="H995" s="253"/>
      <c r="I995" s="253"/>
      <c r="J995" s="253"/>
      <c r="K995" s="253"/>
      <c r="L995" s="253"/>
      <c r="M995" s="253"/>
      <c r="N995" s="253"/>
      <c r="AA995" s="256">
        <v>980</v>
      </c>
      <c r="AB995" s="256" t="str">
        <f t="shared" si="47"/>
        <v/>
      </c>
      <c r="AC995" s="256" t="str">
        <f t="shared" si="48"/>
        <v/>
      </c>
      <c r="AK995" s="296" t="str">
        <f t="shared" si="49"/>
        <v/>
      </c>
    </row>
    <row r="996" spans="1:37" x14ac:dyDescent="0.2">
      <c r="A996" s="294">
        <v>985</v>
      </c>
      <c r="B996" s="132"/>
      <c r="C996" s="132"/>
      <c r="D996" s="309"/>
      <c r="E996" s="255"/>
      <c r="F996" s="253"/>
      <c r="G996" s="253"/>
      <c r="H996" s="253"/>
      <c r="I996" s="253"/>
      <c r="J996" s="253"/>
      <c r="K996" s="253"/>
      <c r="L996" s="253"/>
      <c r="M996" s="253"/>
      <c r="N996" s="253"/>
      <c r="AA996" s="256">
        <v>981</v>
      </c>
      <c r="AB996" s="256" t="str">
        <f t="shared" si="47"/>
        <v/>
      </c>
      <c r="AC996" s="256" t="str">
        <f t="shared" si="48"/>
        <v/>
      </c>
      <c r="AK996" s="296" t="str">
        <f t="shared" si="49"/>
        <v/>
      </c>
    </row>
    <row r="997" spans="1:37" x14ac:dyDescent="0.2">
      <c r="A997" s="294">
        <v>986</v>
      </c>
      <c r="B997" s="132"/>
      <c r="C997" s="132"/>
      <c r="D997" s="309"/>
      <c r="E997" s="255"/>
      <c r="F997" s="253"/>
      <c r="G997" s="253"/>
      <c r="H997" s="253"/>
      <c r="I997" s="253"/>
      <c r="J997" s="253"/>
      <c r="K997" s="253"/>
      <c r="L997" s="253"/>
      <c r="M997" s="253"/>
      <c r="N997" s="253"/>
      <c r="AA997" s="256">
        <v>982</v>
      </c>
      <c r="AB997" s="256" t="str">
        <f t="shared" si="47"/>
        <v/>
      </c>
      <c r="AC997" s="256" t="str">
        <f t="shared" si="48"/>
        <v/>
      </c>
      <c r="AK997" s="296" t="str">
        <f t="shared" si="49"/>
        <v/>
      </c>
    </row>
    <row r="998" spans="1:37" x14ac:dyDescent="0.2">
      <c r="A998" s="294">
        <v>987</v>
      </c>
      <c r="B998" s="132"/>
      <c r="C998" s="132"/>
      <c r="D998" s="309"/>
      <c r="E998" s="255"/>
      <c r="F998" s="253"/>
      <c r="G998" s="253"/>
      <c r="H998" s="253"/>
      <c r="I998" s="253"/>
      <c r="J998" s="253"/>
      <c r="K998" s="253"/>
      <c r="L998" s="253"/>
      <c r="M998" s="253"/>
      <c r="N998" s="253"/>
      <c r="AA998" s="256">
        <v>983</v>
      </c>
      <c r="AB998" s="256" t="str">
        <f t="shared" si="47"/>
        <v/>
      </c>
      <c r="AC998" s="256" t="str">
        <f t="shared" si="48"/>
        <v/>
      </c>
      <c r="AK998" s="296" t="str">
        <f t="shared" si="49"/>
        <v/>
      </c>
    </row>
    <row r="999" spans="1:37" x14ac:dyDescent="0.2">
      <c r="A999" s="294">
        <v>988</v>
      </c>
      <c r="B999" s="132"/>
      <c r="C999" s="132"/>
      <c r="D999" s="309"/>
      <c r="E999" s="255"/>
      <c r="F999" s="253"/>
      <c r="G999" s="253"/>
      <c r="H999" s="253"/>
      <c r="I999" s="253"/>
      <c r="J999" s="253"/>
      <c r="K999" s="253"/>
      <c r="L999" s="253"/>
      <c r="M999" s="253"/>
      <c r="N999" s="253"/>
      <c r="AA999" s="256">
        <v>984</v>
      </c>
      <c r="AB999" s="256" t="str">
        <f t="shared" si="47"/>
        <v/>
      </c>
      <c r="AC999" s="256" t="str">
        <f t="shared" si="48"/>
        <v/>
      </c>
      <c r="AK999" s="296" t="str">
        <f t="shared" si="49"/>
        <v/>
      </c>
    </row>
    <row r="1000" spans="1:37" x14ac:dyDescent="0.2">
      <c r="A1000" s="294">
        <v>989</v>
      </c>
      <c r="B1000" s="132"/>
      <c r="C1000" s="132"/>
      <c r="D1000" s="309"/>
      <c r="E1000" s="255"/>
      <c r="F1000" s="253"/>
      <c r="G1000" s="253"/>
      <c r="H1000" s="253"/>
      <c r="I1000" s="253"/>
      <c r="J1000" s="253"/>
      <c r="K1000" s="253"/>
      <c r="L1000" s="253"/>
      <c r="M1000" s="253"/>
      <c r="N1000" s="253"/>
      <c r="AA1000" s="256">
        <v>985</v>
      </c>
      <c r="AB1000" s="256" t="str">
        <f t="shared" si="47"/>
        <v/>
      </c>
      <c r="AC1000" s="256" t="str">
        <f t="shared" si="48"/>
        <v/>
      </c>
      <c r="AK1000" s="296" t="str">
        <f t="shared" si="49"/>
        <v/>
      </c>
    </row>
    <row r="1001" spans="1:37" x14ac:dyDescent="0.2">
      <c r="A1001" s="294">
        <v>990</v>
      </c>
      <c r="B1001" s="132"/>
      <c r="C1001" s="132"/>
      <c r="D1001" s="309"/>
      <c r="E1001" s="255"/>
      <c r="F1001" s="253"/>
      <c r="G1001" s="253"/>
      <c r="H1001" s="253"/>
      <c r="I1001" s="253"/>
      <c r="J1001" s="253"/>
      <c r="K1001" s="253"/>
      <c r="L1001" s="253"/>
      <c r="M1001" s="253"/>
      <c r="N1001" s="253"/>
      <c r="AA1001" s="256">
        <v>986</v>
      </c>
      <c r="AB1001" s="256" t="str">
        <f t="shared" si="47"/>
        <v/>
      </c>
      <c r="AC1001" s="256" t="str">
        <f t="shared" si="48"/>
        <v/>
      </c>
      <c r="AK1001" s="296" t="str">
        <f t="shared" si="49"/>
        <v/>
      </c>
    </row>
    <row r="1002" spans="1:37" x14ac:dyDescent="0.2">
      <c r="A1002" s="294">
        <v>991</v>
      </c>
      <c r="B1002" s="132"/>
      <c r="C1002" s="132"/>
      <c r="D1002" s="309"/>
      <c r="E1002" s="255"/>
      <c r="F1002" s="253"/>
      <c r="G1002" s="253"/>
      <c r="H1002" s="253"/>
      <c r="I1002" s="253"/>
      <c r="J1002" s="253"/>
      <c r="K1002" s="253"/>
      <c r="L1002" s="253"/>
      <c r="M1002" s="253"/>
      <c r="N1002" s="253"/>
      <c r="AA1002" s="256">
        <v>987</v>
      </c>
      <c r="AB1002" s="256" t="str">
        <f t="shared" si="47"/>
        <v/>
      </c>
      <c r="AC1002" s="256" t="str">
        <f t="shared" si="48"/>
        <v/>
      </c>
      <c r="AK1002" s="296" t="str">
        <f t="shared" si="49"/>
        <v/>
      </c>
    </row>
    <row r="1003" spans="1:37" x14ac:dyDescent="0.2">
      <c r="A1003" s="294">
        <v>992</v>
      </c>
      <c r="B1003" s="132"/>
      <c r="C1003" s="132"/>
      <c r="D1003" s="309"/>
      <c r="E1003" s="255"/>
      <c r="F1003" s="253"/>
      <c r="G1003" s="253"/>
      <c r="H1003" s="253"/>
      <c r="I1003" s="253"/>
      <c r="J1003" s="253"/>
      <c r="K1003" s="253"/>
      <c r="L1003" s="253"/>
      <c r="M1003" s="253"/>
      <c r="N1003" s="253"/>
      <c r="AA1003" s="256">
        <v>988</v>
      </c>
      <c r="AB1003" s="256" t="str">
        <f t="shared" si="47"/>
        <v/>
      </c>
      <c r="AC1003" s="256" t="str">
        <f t="shared" si="48"/>
        <v/>
      </c>
      <c r="AK1003" s="296" t="str">
        <f t="shared" si="49"/>
        <v/>
      </c>
    </row>
    <row r="1004" spans="1:37" x14ac:dyDescent="0.2">
      <c r="A1004" s="294">
        <v>993</v>
      </c>
      <c r="B1004" s="132"/>
      <c r="C1004" s="132"/>
      <c r="D1004" s="309"/>
      <c r="E1004" s="255"/>
      <c r="F1004" s="253"/>
      <c r="G1004" s="253"/>
      <c r="H1004" s="253"/>
      <c r="I1004" s="253"/>
      <c r="J1004" s="253"/>
      <c r="K1004" s="253"/>
      <c r="L1004" s="253"/>
      <c r="M1004" s="253"/>
      <c r="N1004" s="253"/>
      <c r="AA1004" s="256">
        <v>989</v>
      </c>
      <c r="AB1004" s="256" t="str">
        <f t="shared" si="47"/>
        <v/>
      </c>
      <c r="AC1004" s="256" t="str">
        <f t="shared" si="48"/>
        <v/>
      </c>
      <c r="AK1004" s="296" t="str">
        <f t="shared" si="49"/>
        <v/>
      </c>
    </row>
    <row r="1005" spans="1:37" x14ac:dyDescent="0.2">
      <c r="A1005" s="294">
        <v>994</v>
      </c>
      <c r="B1005" s="132"/>
      <c r="C1005" s="132"/>
      <c r="D1005" s="309"/>
      <c r="E1005" s="255"/>
      <c r="F1005" s="253"/>
      <c r="G1005" s="253"/>
      <c r="H1005" s="253"/>
      <c r="I1005" s="253"/>
      <c r="J1005" s="253"/>
      <c r="K1005" s="253"/>
      <c r="L1005" s="253"/>
      <c r="M1005" s="253"/>
      <c r="N1005" s="253"/>
      <c r="AA1005" s="256">
        <v>990</v>
      </c>
      <c r="AB1005" s="256" t="str">
        <f t="shared" si="47"/>
        <v/>
      </c>
      <c r="AC1005" s="256" t="str">
        <f t="shared" si="48"/>
        <v/>
      </c>
      <c r="AK1005" s="296" t="str">
        <f t="shared" si="49"/>
        <v/>
      </c>
    </row>
    <row r="1006" spans="1:37" x14ac:dyDescent="0.2">
      <c r="A1006" s="294">
        <v>995</v>
      </c>
      <c r="B1006" s="132"/>
      <c r="C1006" s="132"/>
      <c r="D1006" s="309"/>
      <c r="E1006" s="255"/>
      <c r="F1006" s="253"/>
      <c r="G1006" s="253"/>
      <c r="H1006" s="253"/>
      <c r="I1006" s="253"/>
      <c r="J1006" s="253"/>
      <c r="K1006" s="253"/>
      <c r="L1006" s="253"/>
      <c r="M1006" s="253"/>
      <c r="N1006" s="253"/>
      <c r="AA1006" s="256">
        <v>991</v>
      </c>
      <c r="AB1006" s="256" t="str">
        <f t="shared" si="47"/>
        <v/>
      </c>
      <c r="AC1006" s="256" t="str">
        <f t="shared" si="48"/>
        <v/>
      </c>
      <c r="AK1006" s="296" t="str">
        <f t="shared" si="49"/>
        <v/>
      </c>
    </row>
    <row r="1007" spans="1:37" x14ac:dyDescent="0.2">
      <c r="A1007" s="294">
        <v>996</v>
      </c>
      <c r="B1007" s="132"/>
      <c r="C1007" s="132"/>
      <c r="D1007" s="309"/>
      <c r="E1007" s="255"/>
      <c r="F1007" s="253"/>
      <c r="G1007" s="253"/>
      <c r="H1007" s="253"/>
      <c r="I1007" s="253"/>
      <c r="J1007" s="253"/>
      <c r="K1007" s="253"/>
      <c r="L1007" s="253"/>
      <c r="M1007" s="253"/>
      <c r="N1007" s="253"/>
      <c r="AA1007" s="256">
        <v>992</v>
      </c>
      <c r="AB1007" s="256" t="str">
        <f t="shared" si="47"/>
        <v/>
      </c>
      <c r="AC1007" s="256" t="str">
        <f t="shared" si="48"/>
        <v/>
      </c>
      <c r="AK1007" s="296" t="str">
        <f t="shared" si="49"/>
        <v/>
      </c>
    </row>
    <row r="1008" spans="1:37" x14ac:dyDescent="0.2">
      <c r="A1008" s="294">
        <v>997</v>
      </c>
      <c r="B1008" s="132"/>
      <c r="C1008" s="132"/>
      <c r="D1008" s="309"/>
      <c r="E1008" s="255"/>
      <c r="F1008" s="253"/>
      <c r="G1008" s="253"/>
      <c r="H1008" s="253"/>
      <c r="I1008" s="253"/>
      <c r="J1008" s="253"/>
      <c r="K1008" s="253"/>
      <c r="L1008" s="253"/>
      <c r="M1008" s="253"/>
      <c r="N1008" s="253"/>
      <c r="AA1008" s="256">
        <v>993</v>
      </c>
      <c r="AB1008" s="256" t="str">
        <f t="shared" si="47"/>
        <v/>
      </c>
      <c r="AC1008" s="256" t="str">
        <f t="shared" si="48"/>
        <v/>
      </c>
      <c r="AK1008" s="296" t="str">
        <f t="shared" si="49"/>
        <v/>
      </c>
    </row>
    <row r="1009" spans="1:37" x14ac:dyDescent="0.2">
      <c r="A1009" s="294">
        <v>998</v>
      </c>
      <c r="B1009" s="132"/>
      <c r="C1009" s="132"/>
      <c r="D1009" s="309"/>
      <c r="E1009" s="255"/>
      <c r="F1009" s="253"/>
      <c r="G1009" s="253"/>
      <c r="H1009" s="253"/>
      <c r="I1009" s="253"/>
      <c r="J1009" s="253"/>
      <c r="K1009" s="253"/>
      <c r="L1009" s="253"/>
      <c r="M1009" s="253"/>
      <c r="N1009" s="253"/>
      <c r="AA1009" s="256">
        <v>994</v>
      </c>
      <c r="AB1009" s="256" t="str">
        <f t="shared" si="47"/>
        <v/>
      </c>
      <c r="AC1009" s="256" t="str">
        <f t="shared" si="48"/>
        <v/>
      </c>
      <c r="AK1009" s="296" t="str">
        <f t="shared" si="49"/>
        <v/>
      </c>
    </row>
    <row r="1010" spans="1:37" x14ac:dyDescent="0.2">
      <c r="A1010" s="294">
        <v>999</v>
      </c>
      <c r="B1010" s="132"/>
      <c r="C1010" s="132"/>
      <c r="D1010" s="309"/>
      <c r="E1010" s="255"/>
      <c r="F1010" s="253"/>
      <c r="G1010" s="253"/>
      <c r="H1010" s="253"/>
      <c r="I1010" s="253"/>
      <c r="J1010" s="253"/>
      <c r="K1010" s="253"/>
      <c r="L1010" s="253"/>
      <c r="M1010" s="253"/>
      <c r="N1010" s="253"/>
      <c r="AA1010" s="256">
        <v>995</v>
      </c>
      <c r="AB1010" s="256" t="str">
        <f t="shared" si="47"/>
        <v/>
      </c>
      <c r="AC1010" s="256" t="str">
        <f t="shared" si="48"/>
        <v/>
      </c>
      <c r="AK1010" s="296" t="str">
        <f t="shared" si="49"/>
        <v/>
      </c>
    </row>
    <row r="1011" spans="1:37" x14ac:dyDescent="0.2">
      <c r="A1011" s="294">
        <v>1000</v>
      </c>
      <c r="B1011" s="132"/>
      <c r="C1011" s="132"/>
      <c r="D1011" s="309"/>
      <c r="E1011" s="255"/>
      <c r="F1011" s="253"/>
      <c r="G1011" s="253"/>
      <c r="H1011" s="253"/>
      <c r="I1011" s="253"/>
      <c r="J1011" s="253"/>
      <c r="K1011" s="253"/>
      <c r="L1011" s="253"/>
      <c r="M1011" s="253"/>
      <c r="N1011" s="253"/>
      <c r="AA1011" s="256">
        <v>996</v>
      </c>
      <c r="AB1011" s="256" t="str">
        <f t="shared" si="47"/>
        <v/>
      </c>
      <c r="AC1011" s="256" t="str">
        <f t="shared" si="48"/>
        <v/>
      </c>
      <c r="AK1011" s="296" t="str">
        <f t="shared" si="49"/>
        <v/>
      </c>
    </row>
    <row r="1012" spans="1:37" x14ac:dyDescent="0.2">
      <c r="D1012" s="309"/>
      <c r="E1012" s="255"/>
      <c r="F1012" s="253"/>
      <c r="G1012" s="253"/>
      <c r="H1012" s="253"/>
      <c r="I1012" s="253"/>
      <c r="J1012" s="253"/>
      <c r="K1012" s="253"/>
      <c r="L1012" s="253"/>
      <c r="M1012" s="253"/>
      <c r="N1012" s="253"/>
      <c r="AA1012" s="256">
        <v>997</v>
      </c>
      <c r="AB1012" s="256" t="str">
        <f t="shared" si="47"/>
        <v/>
      </c>
      <c r="AC1012" s="256" t="str">
        <f t="shared" si="48"/>
        <v/>
      </c>
      <c r="AK1012" s="296" t="str">
        <f t="shared" si="49"/>
        <v/>
      </c>
    </row>
    <row r="1013" spans="1:37" x14ac:dyDescent="0.2">
      <c r="D1013" s="309"/>
      <c r="E1013" s="255"/>
      <c r="F1013" s="253"/>
      <c r="G1013" s="253"/>
      <c r="H1013" s="253"/>
      <c r="I1013" s="253"/>
      <c r="J1013" s="253"/>
      <c r="K1013" s="253"/>
      <c r="L1013" s="253"/>
      <c r="M1013" s="253"/>
      <c r="N1013" s="253"/>
      <c r="AA1013" s="256">
        <v>998</v>
      </c>
      <c r="AB1013" s="256" t="str">
        <f t="shared" si="47"/>
        <v/>
      </c>
      <c r="AC1013" s="256" t="str">
        <f t="shared" si="48"/>
        <v/>
      </c>
      <c r="AK1013" s="296" t="str">
        <f t="shared" si="49"/>
        <v/>
      </c>
    </row>
    <row r="1014" spans="1:37" x14ac:dyDescent="0.2">
      <c r="D1014" s="309"/>
      <c r="E1014" s="255"/>
      <c r="F1014" s="253"/>
      <c r="G1014" s="253"/>
      <c r="H1014" s="253"/>
      <c r="I1014" s="253"/>
      <c r="J1014" s="253"/>
      <c r="K1014" s="253"/>
      <c r="L1014" s="253"/>
      <c r="M1014" s="253"/>
      <c r="N1014" s="253"/>
      <c r="AA1014" s="256">
        <v>999</v>
      </c>
      <c r="AB1014" s="256" t="str">
        <f t="shared" si="47"/>
        <v/>
      </c>
      <c r="AC1014" s="256" t="str">
        <f t="shared" si="48"/>
        <v/>
      </c>
      <c r="AK1014" s="296" t="str">
        <f t="shared" si="49"/>
        <v/>
      </c>
    </row>
    <row r="1015" spans="1:37" x14ac:dyDescent="0.2">
      <c r="D1015" s="309"/>
      <c r="AA1015" s="256">
        <v>1000</v>
      </c>
      <c r="AB1015" s="256" t="str">
        <f t="shared" si="47"/>
        <v/>
      </c>
      <c r="AC1015" s="256" t="str">
        <f t="shared" si="48"/>
        <v/>
      </c>
      <c r="AK1015" s="296" t="str">
        <f t="shared" si="49"/>
        <v/>
      </c>
    </row>
    <row r="1016" spans="1:37" x14ac:dyDescent="0.2">
      <c r="D1016" s="309"/>
      <c r="AK1016" s="296" t="str">
        <f t="shared" si="49"/>
        <v/>
      </c>
    </row>
  </sheetData>
  <sheetProtection sheet="1" objects="1" scenarios="1" formatCells="0"/>
  <mergeCells count="16">
    <mergeCell ref="E34:E35"/>
    <mergeCell ref="H34:H35"/>
    <mergeCell ref="I18:J18"/>
    <mergeCell ref="K18:N18"/>
    <mergeCell ref="P18:S19"/>
    <mergeCell ref="E24:N24"/>
    <mergeCell ref="P36:S38"/>
    <mergeCell ref="K19:L19"/>
    <mergeCell ref="K20:L20"/>
    <mergeCell ref="F32:G34"/>
    <mergeCell ref="I32:J34"/>
    <mergeCell ref="A10:A11"/>
    <mergeCell ref="B10:B11"/>
    <mergeCell ref="C10:C11"/>
    <mergeCell ref="F18:F19"/>
    <mergeCell ref="G18:H18"/>
  </mergeCells>
  <hyperlinks>
    <hyperlink ref="B3" location="Data!A1" display="данни "/>
    <hyperlink ref="B2" location="Начало!A1" display="Начало"/>
  </hyperlinks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C1176"/>
  <sheetViews>
    <sheetView zoomScale="90" zoomScaleNormal="90" workbookViewId="0">
      <selection activeCell="F8" sqref="F8"/>
    </sheetView>
  </sheetViews>
  <sheetFormatPr defaultRowHeight="12.75" x14ac:dyDescent="0.2"/>
  <cols>
    <col min="1" max="1" width="2.7109375" style="143" customWidth="1"/>
    <col min="2" max="2" width="5.85546875" style="162" customWidth="1"/>
    <col min="3" max="3" width="8.7109375" style="163" customWidth="1"/>
    <col min="4" max="4" width="11.5703125" style="163" customWidth="1"/>
    <col min="5" max="5" width="7.85546875" style="140" customWidth="1"/>
    <col min="6" max="6" width="14.140625" style="140" customWidth="1"/>
    <col min="7" max="7" width="12.140625" style="139" customWidth="1"/>
    <col min="8" max="15" width="12.140625" style="163" customWidth="1"/>
    <col min="16" max="16" width="3.140625" style="138" customWidth="1"/>
    <col min="17" max="17" width="12.140625" style="140" customWidth="1"/>
    <col min="18" max="23" width="9.140625" style="140"/>
    <col min="24" max="24" width="9.140625" style="143"/>
    <col min="25" max="25" width="9.140625" style="144"/>
    <col min="26" max="26" width="11.28515625" style="145" bestFit="1" customWidth="1"/>
    <col min="27" max="27" width="10.42578125" style="145" bestFit="1" customWidth="1"/>
    <col min="28" max="28" width="13" style="146" bestFit="1" customWidth="1"/>
    <col min="29" max="29" width="10.42578125" style="146" bestFit="1" customWidth="1"/>
    <col min="30" max="30" width="9.140625" style="146"/>
    <col min="31" max="31" width="10.42578125" style="147" bestFit="1" customWidth="1"/>
    <col min="32" max="34" width="10.42578125" style="148" bestFit="1" customWidth="1"/>
    <col min="35" max="35" width="11.28515625" style="148" bestFit="1" customWidth="1"/>
    <col min="36" max="36" width="10.7109375" style="148" bestFit="1" customWidth="1"/>
    <col min="37" max="38" width="9.140625" style="149"/>
    <col min="39" max="41" width="10.42578125" style="149" bestFit="1" customWidth="1"/>
    <col min="42" max="49" width="9.140625" style="149"/>
    <col min="50" max="50" width="9.140625" style="150"/>
    <col min="51" max="54" width="9.140625" style="149"/>
    <col min="55" max="55" width="9.140625" style="151"/>
    <col min="56" max="16384" width="9.140625" style="152"/>
  </cols>
  <sheetData>
    <row r="1" spans="1:55" ht="16.5" customHeight="1" x14ac:dyDescent="0.25">
      <c r="A1" s="136"/>
      <c r="B1" s="136"/>
      <c r="C1" s="137" t="s">
        <v>63</v>
      </c>
      <c r="D1" s="138"/>
      <c r="E1" s="138"/>
      <c r="F1" s="138"/>
      <c r="H1" s="140"/>
      <c r="I1" s="140"/>
      <c r="J1" s="140"/>
      <c r="K1" s="140"/>
      <c r="L1" s="140"/>
      <c r="M1" s="140"/>
      <c r="N1" s="140"/>
      <c r="O1" s="140"/>
      <c r="Q1" s="141" t="s">
        <v>144</v>
      </c>
      <c r="R1" s="142"/>
      <c r="S1" s="142"/>
      <c r="T1" s="142"/>
      <c r="U1" s="142"/>
    </row>
    <row r="2" spans="1:55" ht="16.5" customHeight="1" x14ac:dyDescent="0.25">
      <c r="A2" s="136"/>
      <c r="B2" s="136"/>
      <c r="C2" s="137"/>
      <c r="D2" s="138"/>
      <c r="E2" s="138"/>
      <c r="F2" s="153"/>
      <c r="G2" s="154" t="s">
        <v>145</v>
      </c>
      <c r="H2" s="154"/>
      <c r="I2" s="154"/>
      <c r="J2" s="154"/>
      <c r="K2" s="154"/>
      <c r="L2" s="154"/>
      <c r="M2" s="154"/>
      <c r="N2" s="154"/>
      <c r="O2" s="154"/>
      <c r="P2" s="153"/>
      <c r="Q2" s="155" t="s">
        <v>146</v>
      </c>
      <c r="R2" s="155"/>
      <c r="S2" s="155"/>
      <c r="T2" s="155"/>
      <c r="U2" s="155"/>
    </row>
    <row r="3" spans="1:55" ht="16.5" customHeight="1" x14ac:dyDescent="0.25">
      <c r="A3" s="136"/>
      <c r="B3" s="136"/>
      <c r="C3" s="137"/>
      <c r="D3" s="138"/>
      <c r="E3" s="138"/>
      <c r="F3" s="156"/>
      <c r="G3" s="157"/>
      <c r="H3" s="158"/>
      <c r="I3" s="158"/>
      <c r="J3" s="158"/>
      <c r="K3" s="158"/>
      <c r="L3" s="158"/>
      <c r="M3" s="158"/>
      <c r="N3" s="158"/>
      <c r="O3" s="158"/>
      <c r="P3" s="156"/>
      <c r="Q3" s="155"/>
      <c r="R3" s="155"/>
      <c r="S3" s="155"/>
      <c r="T3" s="155"/>
      <c r="U3" s="155"/>
    </row>
    <row r="4" spans="1:55" ht="16.5" customHeight="1" x14ac:dyDescent="0.25">
      <c r="A4" s="136"/>
      <c r="B4" s="136"/>
      <c r="C4" s="254" t="s">
        <v>174</v>
      </c>
      <c r="D4" s="138"/>
      <c r="F4" s="159"/>
      <c r="G4" s="160" t="s">
        <v>221</v>
      </c>
      <c r="H4" s="160"/>
      <c r="I4" s="160"/>
      <c r="J4" s="160"/>
      <c r="K4" s="160"/>
      <c r="L4" s="160"/>
      <c r="M4" s="160"/>
      <c r="N4" s="160"/>
      <c r="O4" s="161"/>
      <c r="P4" s="159"/>
      <c r="Q4" s="155"/>
      <c r="R4" s="155"/>
      <c r="S4" s="155"/>
      <c r="T4" s="155"/>
      <c r="U4" s="155"/>
    </row>
    <row r="5" spans="1:55" ht="16.5" customHeight="1" x14ac:dyDescent="0.2">
      <c r="A5" s="136"/>
      <c r="E5" s="164" t="s">
        <v>108</v>
      </c>
      <c r="F5" s="138"/>
      <c r="G5" s="165" t="s">
        <v>222</v>
      </c>
      <c r="H5" s="166"/>
      <c r="I5" s="166"/>
      <c r="J5" s="166"/>
      <c r="K5" s="166"/>
      <c r="L5" s="166"/>
      <c r="M5" s="166"/>
      <c r="N5" s="166"/>
      <c r="O5" s="140"/>
      <c r="Q5" s="155"/>
      <c r="R5" s="155"/>
      <c r="S5" s="155"/>
      <c r="T5" s="155"/>
      <c r="U5" s="155"/>
    </row>
    <row r="6" spans="1:55" s="143" customFormat="1" ht="16.5" customHeight="1" x14ac:dyDescent="0.2">
      <c r="A6" s="136"/>
      <c r="B6" s="167" t="s">
        <v>147</v>
      </c>
      <c r="C6" s="167"/>
      <c r="D6" s="168" t="s">
        <v>147</v>
      </c>
      <c r="E6" s="168"/>
      <c r="F6" s="159"/>
      <c r="G6" s="165" t="s">
        <v>223</v>
      </c>
      <c r="H6" s="160"/>
      <c r="I6" s="160"/>
      <c r="J6" s="160"/>
      <c r="K6" s="160"/>
      <c r="L6" s="160"/>
      <c r="M6" s="160"/>
      <c r="N6" s="160"/>
      <c r="O6" s="161"/>
      <c r="P6" s="159"/>
      <c r="Q6" s="155" t="s">
        <v>148</v>
      </c>
      <c r="R6" s="155"/>
      <c r="S6" s="155"/>
      <c r="T6" s="155"/>
      <c r="U6" s="155"/>
      <c r="V6" s="169" t="s">
        <v>149</v>
      </c>
      <c r="W6" s="169" t="s">
        <v>150</v>
      </c>
      <c r="Y6" s="144"/>
      <c r="Z6" s="145"/>
      <c r="AA6" s="145"/>
      <c r="AB6" s="146"/>
      <c r="AC6" s="146"/>
      <c r="AD6" s="146"/>
      <c r="AE6" s="146"/>
      <c r="AF6" s="148"/>
      <c r="AG6" s="148"/>
      <c r="AH6" s="148"/>
      <c r="AI6" s="148"/>
      <c r="AJ6" s="148"/>
      <c r="AK6" s="149"/>
      <c r="AL6" s="149"/>
      <c r="AM6" s="149"/>
      <c r="AN6" s="149"/>
      <c r="AO6" s="149"/>
      <c r="AP6" s="149"/>
      <c r="AQ6" s="149"/>
      <c r="AR6" s="149"/>
      <c r="AS6" s="149"/>
      <c r="AT6" s="149"/>
      <c r="AU6" s="149"/>
      <c r="AV6" s="149"/>
      <c r="AW6" s="149"/>
      <c r="AX6" s="150"/>
      <c r="AY6" s="149"/>
      <c r="AZ6" s="149"/>
      <c r="BA6" s="149"/>
      <c r="BB6" s="149"/>
      <c r="BC6" s="151"/>
    </row>
    <row r="7" spans="1:55" s="143" customFormat="1" ht="16.5" customHeight="1" x14ac:dyDescent="0.2">
      <c r="B7" s="167" t="s">
        <v>151</v>
      </c>
      <c r="C7" s="167"/>
      <c r="D7" s="170" t="s">
        <v>152</v>
      </c>
      <c r="E7" s="170"/>
      <c r="F7" s="161"/>
      <c r="G7" s="171" t="s">
        <v>224</v>
      </c>
      <c r="H7" s="171"/>
      <c r="I7" s="171"/>
      <c r="J7" s="171"/>
      <c r="K7" s="171"/>
      <c r="L7" s="171"/>
      <c r="M7" s="171"/>
      <c r="N7" s="171"/>
      <c r="O7" s="171"/>
      <c r="P7" s="172"/>
      <c r="Q7" s="155"/>
      <c r="R7" s="155"/>
      <c r="S7" s="155"/>
      <c r="T7" s="155"/>
      <c r="U7" s="155"/>
      <c r="V7" s="173" t="str">
        <f>IF(OR(G13="",G14=""),"",AR9/AR10)</f>
        <v/>
      </c>
      <c r="W7" s="173" t="str">
        <f>IF(V7="","",FDIST(V7,1,SUM(G13:G14)))</f>
        <v/>
      </c>
      <c r="Y7" s="144"/>
      <c r="Z7" s="145"/>
      <c r="AA7" s="145"/>
      <c r="AB7" s="146"/>
      <c r="AC7" s="146"/>
      <c r="AD7" s="146"/>
      <c r="AE7" s="146"/>
      <c r="AF7" s="148"/>
      <c r="AG7" s="148"/>
      <c r="AH7" s="148"/>
      <c r="AI7" s="148"/>
      <c r="AJ7" s="148"/>
      <c r="AK7" s="149"/>
      <c r="AL7" s="149"/>
      <c r="AM7" s="149"/>
      <c r="AN7" s="149"/>
      <c r="AO7" s="149"/>
      <c r="AP7" s="149"/>
      <c r="AQ7" s="149"/>
      <c r="AR7" s="149"/>
      <c r="AS7" s="149"/>
      <c r="AT7" s="149"/>
      <c r="AU7" s="149"/>
      <c r="AV7" s="149"/>
      <c r="AW7" s="149"/>
      <c r="AX7" s="150"/>
      <c r="AY7" s="149"/>
      <c r="AZ7" s="149"/>
      <c r="BA7" s="149"/>
      <c r="BB7" s="149"/>
      <c r="BC7" s="151"/>
    </row>
    <row r="8" spans="1:55" s="143" customFormat="1" ht="16.5" customHeight="1" x14ac:dyDescent="0.2">
      <c r="B8" s="174" t="s">
        <v>153</v>
      </c>
      <c r="C8" s="175"/>
      <c r="D8" s="176" t="s">
        <v>153</v>
      </c>
      <c r="E8" s="177"/>
      <c r="F8" s="178"/>
      <c r="G8" s="171"/>
      <c r="H8" s="171"/>
      <c r="I8" s="171"/>
      <c r="J8" s="171"/>
      <c r="K8" s="171"/>
      <c r="L8" s="171"/>
      <c r="M8" s="171"/>
      <c r="N8" s="171"/>
      <c r="O8" s="171"/>
      <c r="P8" s="172"/>
      <c r="Q8" s="155"/>
      <c r="R8" s="155"/>
      <c r="S8" s="155"/>
      <c r="T8" s="155"/>
      <c r="U8" s="155"/>
      <c r="V8" s="140"/>
      <c r="W8" s="140"/>
      <c r="Y8" s="144"/>
      <c r="Z8" s="145"/>
      <c r="AA8" s="145"/>
      <c r="AB8" s="146"/>
      <c r="AC8" s="146"/>
      <c r="AD8" s="146"/>
      <c r="AE8" s="147"/>
      <c r="AF8" s="148"/>
      <c r="AG8" s="148"/>
      <c r="AH8" s="148"/>
      <c r="AI8" s="148"/>
      <c r="AJ8" s="148"/>
      <c r="AK8" s="149"/>
      <c r="AL8" s="149"/>
      <c r="AM8" s="149"/>
      <c r="AN8" s="149"/>
      <c r="AO8" s="149"/>
      <c r="AP8" s="149"/>
      <c r="AQ8" s="149"/>
      <c r="AR8" s="149"/>
      <c r="AS8" s="149"/>
      <c r="AT8" s="149"/>
      <c r="AU8" s="149"/>
      <c r="AV8" s="149"/>
      <c r="AW8" s="149"/>
      <c r="AX8" s="150"/>
      <c r="AY8" s="149"/>
      <c r="AZ8" s="149"/>
      <c r="BA8" s="149"/>
      <c r="BB8" s="149"/>
      <c r="BC8" s="151"/>
    </row>
    <row r="9" spans="1:55" s="143" customFormat="1" ht="16.5" customHeight="1" x14ac:dyDescent="0.2">
      <c r="B9" s="174" t="s">
        <v>154</v>
      </c>
      <c r="C9" s="175"/>
      <c r="D9" s="176" t="s">
        <v>154</v>
      </c>
      <c r="E9" s="177"/>
      <c r="F9" s="178"/>
      <c r="G9" s="179" t="s">
        <v>225</v>
      </c>
      <c r="H9" s="179"/>
      <c r="I9" s="179"/>
      <c r="J9" s="179"/>
      <c r="K9" s="179"/>
      <c r="L9" s="179"/>
      <c r="M9" s="179"/>
      <c r="N9" s="179"/>
      <c r="O9" s="179"/>
      <c r="P9" s="180"/>
      <c r="Q9" s="178"/>
      <c r="R9" s="140"/>
      <c r="S9" s="140"/>
      <c r="T9" s="140"/>
      <c r="U9" s="140"/>
      <c r="V9" s="140"/>
      <c r="W9" s="140"/>
      <c r="Y9" s="144"/>
      <c r="Z9" s="145"/>
      <c r="AA9" s="145"/>
      <c r="AB9" s="146"/>
      <c r="AC9" s="146"/>
      <c r="AD9" s="146"/>
      <c r="AE9" s="147"/>
      <c r="AF9" s="148"/>
      <c r="AG9" s="148"/>
      <c r="AH9" s="148"/>
      <c r="AI9" s="148"/>
      <c r="AJ9" s="148"/>
      <c r="AK9" s="149"/>
      <c r="AL9" s="149"/>
      <c r="AM9" s="149"/>
      <c r="AN9" s="149"/>
      <c r="AO9" s="149"/>
      <c r="AP9" s="149" t="e">
        <f>AP11-AP10</f>
        <v>#NUM!</v>
      </c>
      <c r="AQ9" s="149">
        <v>1</v>
      </c>
      <c r="AR9" s="149" t="e">
        <f>AP9/AQ9</f>
        <v>#NUM!</v>
      </c>
      <c r="AS9" s="144"/>
      <c r="AT9" s="149"/>
      <c r="AU9" s="149"/>
      <c r="AV9" s="149"/>
      <c r="AW9" s="149"/>
      <c r="AX9" s="150"/>
      <c r="AY9" s="149"/>
      <c r="AZ9" s="149"/>
      <c r="BA9" s="149"/>
      <c r="BB9" s="149"/>
      <c r="BC9" s="151"/>
    </row>
    <row r="10" spans="1:55" s="143" customFormat="1" ht="16.5" customHeight="1" x14ac:dyDescent="0.2">
      <c r="B10" s="181"/>
      <c r="C10" s="138"/>
      <c r="D10" s="181"/>
      <c r="E10" s="182"/>
      <c r="F10" s="178"/>
      <c r="G10" s="178"/>
      <c r="H10" s="178"/>
      <c r="I10" s="183"/>
      <c r="J10" s="178"/>
      <c r="K10" s="178"/>
      <c r="L10" s="178"/>
      <c r="M10" s="178"/>
      <c r="N10" s="178"/>
      <c r="O10" s="178"/>
      <c r="P10" s="182"/>
      <c r="Q10" s="184" t="str">
        <f>D8</f>
        <v>Група 1</v>
      </c>
      <c r="R10" s="185"/>
      <c r="S10" s="140"/>
      <c r="T10" s="140"/>
      <c r="U10" s="140"/>
      <c r="V10" s="140"/>
      <c r="W10" s="140"/>
      <c r="Y10" s="144"/>
      <c r="Z10" s="145"/>
      <c r="AA10" s="145"/>
      <c r="AB10" s="186"/>
      <c r="AC10" s="146"/>
      <c r="AD10" s="146"/>
      <c r="AE10" s="147"/>
      <c r="AF10" s="148"/>
      <c r="AG10" s="148"/>
      <c r="AH10" s="148"/>
      <c r="AI10" s="148"/>
      <c r="AJ10" s="148"/>
      <c r="AK10" s="149"/>
      <c r="AL10" s="149"/>
      <c r="AM10" s="149"/>
      <c r="AN10" s="149"/>
      <c r="AO10" s="149"/>
      <c r="AP10" s="149" t="e">
        <f>AP13+AQ13</f>
        <v>#NUM!</v>
      </c>
      <c r="AQ10" s="149">
        <f>SUM(G13:G14)-2</f>
        <v>-2</v>
      </c>
      <c r="AR10" s="149" t="e">
        <f>AP10/AQ10</f>
        <v>#NUM!</v>
      </c>
      <c r="AS10" s="149"/>
      <c r="AT10" s="149"/>
      <c r="AU10" s="149"/>
      <c r="AV10" s="149"/>
      <c r="AW10" s="149"/>
      <c r="AX10" s="150"/>
      <c r="AY10" s="149"/>
      <c r="AZ10" s="149"/>
      <c r="BA10" s="149"/>
      <c r="BB10" s="149"/>
      <c r="BC10" s="151"/>
    </row>
    <row r="11" spans="1:55" s="143" customFormat="1" ht="16.5" customHeight="1" x14ac:dyDescent="0.2">
      <c r="C11" s="140"/>
      <c r="D11" s="164" t="s">
        <v>155</v>
      </c>
      <c r="E11" s="178"/>
      <c r="F11" s="164" t="s">
        <v>226</v>
      </c>
      <c r="G11" s="178"/>
      <c r="H11" s="178"/>
      <c r="I11" s="178"/>
      <c r="J11" s="178"/>
      <c r="K11" s="178"/>
      <c r="L11" s="178"/>
      <c r="M11" s="178"/>
      <c r="N11" s="178"/>
      <c r="O11" s="178"/>
      <c r="P11" s="182"/>
      <c r="Q11" s="187"/>
      <c r="R11" s="185"/>
      <c r="S11" s="140"/>
      <c r="T11" s="140"/>
      <c r="U11" s="140"/>
      <c r="V11" s="140"/>
      <c r="W11" s="140"/>
      <c r="Y11" s="144"/>
      <c r="Z11" s="145"/>
      <c r="AA11" s="145"/>
      <c r="AB11" s="146"/>
      <c r="AC11" s="146"/>
      <c r="AD11" s="146"/>
      <c r="AE11" s="147"/>
      <c r="AF11" s="148"/>
      <c r="AG11" s="148"/>
      <c r="AH11" s="148"/>
      <c r="AI11" s="148"/>
      <c r="AJ11" s="148"/>
      <c r="AK11" s="149"/>
      <c r="AL11" s="149"/>
      <c r="AM11" s="149"/>
      <c r="AN11" s="149"/>
      <c r="AO11" s="149"/>
      <c r="AP11" s="149" t="e">
        <f>DEVSQ(AP14:AQ1013)</f>
        <v>#NUM!</v>
      </c>
      <c r="AQ11" s="149"/>
      <c r="AR11" s="149"/>
      <c r="AS11" s="149"/>
      <c r="AT11" s="149"/>
      <c r="AU11" s="149"/>
      <c r="AV11" s="149"/>
      <c r="AW11" s="149"/>
      <c r="AX11" s="150"/>
      <c r="AY11" s="149"/>
      <c r="AZ11" s="149"/>
      <c r="BA11" s="149"/>
      <c r="BB11" s="149"/>
      <c r="BC11" s="151"/>
    </row>
    <row r="12" spans="1:55" s="143" customFormat="1" ht="30.75" customHeight="1" x14ac:dyDescent="0.25">
      <c r="B12" s="188" t="s">
        <v>156</v>
      </c>
      <c r="C12" s="188" t="s">
        <v>157</v>
      </c>
      <c r="D12" s="188" t="s">
        <v>158</v>
      </c>
      <c r="E12" s="140"/>
      <c r="F12" s="189" t="s">
        <v>151</v>
      </c>
      <c r="G12" s="169" t="s">
        <v>75</v>
      </c>
      <c r="H12" s="169" t="s">
        <v>159</v>
      </c>
      <c r="I12" s="169" t="s">
        <v>160</v>
      </c>
      <c r="J12" s="169" t="s">
        <v>78</v>
      </c>
      <c r="K12" s="190" t="s">
        <v>79</v>
      </c>
      <c r="L12" s="169" t="s">
        <v>80</v>
      </c>
      <c r="M12" s="169" t="s">
        <v>81</v>
      </c>
      <c r="N12" s="169" t="s">
        <v>82</v>
      </c>
      <c r="O12" s="169" t="s">
        <v>83</v>
      </c>
      <c r="P12" s="191"/>
      <c r="Q12" s="187"/>
      <c r="R12" s="185"/>
      <c r="S12" s="140"/>
      <c r="T12" s="140"/>
      <c r="U12" s="140"/>
      <c r="V12" s="140"/>
      <c r="W12" s="140"/>
      <c r="Y12" s="144"/>
      <c r="Z12" s="145"/>
      <c r="AA12" s="145"/>
      <c r="AB12" s="146" t="s">
        <v>161</v>
      </c>
      <c r="AC12" s="146" t="s">
        <v>162</v>
      </c>
      <c r="AD12" s="146"/>
      <c r="AE12" s="192"/>
      <c r="AF12" s="193" t="e">
        <f>AF23-AF18</f>
        <v>#NUM!</v>
      </c>
      <c r="AG12" s="193" t="e">
        <f>AF12*3</f>
        <v>#NUM!</v>
      </c>
      <c r="AH12" s="148"/>
      <c r="AI12" s="148"/>
      <c r="AJ12" s="148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49"/>
      <c r="AV12" s="149"/>
      <c r="AW12" s="149"/>
      <c r="AX12" s="150"/>
      <c r="AY12" s="149"/>
      <c r="AZ12" s="149"/>
      <c r="BA12" s="149"/>
      <c r="BB12" s="149"/>
      <c r="BC12" s="151"/>
    </row>
    <row r="13" spans="1:55" s="143" customFormat="1" ht="12" customHeight="1" x14ac:dyDescent="0.25">
      <c r="B13" s="194">
        <v>1</v>
      </c>
      <c r="C13" s="95"/>
      <c r="D13" s="95"/>
      <c r="E13" s="140"/>
      <c r="F13" s="189" t="str">
        <f>D8</f>
        <v>Група 1</v>
      </c>
      <c r="G13" s="195" t="str">
        <f>IF(AM14=0,"",AM14)</f>
        <v/>
      </c>
      <c r="H13" s="196">
        <f>IF(G13=0,"",MIN(AB13:AB1012))</f>
        <v>0</v>
      </c>
      <c r="I13" s="196">
        <f>IF(G13=0,"",MAX(AB13:AB1012))</f>
        <v>0</v>
      </c>
      <c r="J13" s="195">
        <f>IF(G13=0,"",I13-H13)</f>
        <v>0</v>
      </c>
      <c r="K13" s="197" t="str">
        <f>IF(G13="","",AVERAGE(AB13:AB1012))</f>
        <v/>
      </c>
      <c r="L13" s="197" t="str">
        <f>IF(G13="","",STDEV(AB13:AB1012))</f>
        <v/>
      </c>
      <c r="M13" s="197" t="str">
        <f>IF(G13="","",L13/K13*100)</f>
        <v/>
      </c>
      <c r="N13" s="198" t="str">
        <f>IF(G13="","",CONCATENATE(ROUND(AI14,3),AK14))</f>
        <v/>
      </c>
      <c r="O13" s="198" t="str">
        <f>IF(G13="","",CONCATENATE(ROUND(AJ14,3),AL14))</f>
        <v/>
      </c>
      <c r="P13" s="199"/>
      <c r="Q13" s="200" t="str">
        <f>D9</f>
        <v>Група 2</v>
      </c>
      <c r="R13" s="185"/>
      <c r="S13" s="140"/>
      <c r="T13" s="140"/>
      <c r="U13" s="140"/>
      <c r="V13" s="140"/>
      <c r="W13" s="140"/>
      <c r="Y13" s="144"/>
      <c r="Z13" s="145"/>
      <c r="AA13" s="145">
        <v>1</v>
      </c>
      <c r="AB13" s="146" t="str">
        <f>IF(AND(C13=1,D13&lt;&gt;0),D13,"")</f>
        <v/>
      </c>
      <c r="AC13" s="146" t="str">
        <f>IF(AND(C13=2,D13&lt;&gt;0),D13,"")</f>
        <v/>
      </c>
      <c r="AD13" s="146"/>
      <c r="AE13" s="192" t="s">
        <v>72</v>
      </c>
      <c r="AF13" s="193" t="e">
        <f>AF18-AG12</f>
        <v>#NUM!</v>
      </c>
      <c r="AG13" s="193"/>
      <c r="AH13" s="193"/>
      <c r="AI13" s="145"/>
      <c r="AJ13" s="145"/>
      <c r="AK13" s="145"/>
      <c r="AL13" s="145"/>
      <c r="AM13" s="145"/>
      <c r="AN13" s="145"/>
      <c r="AO13" s="148"/>
      <c r="AP13" s="149" t="e">
        <f>DEVSQ(AP14:AP1013)</f>
        <v>#NUM!</v>
      </c>
      <c r="AQ13" s="149" t="e">
        <f>DEVSQ(AQ14:AQ1013)</f>
        <v>#NUM!</v>
      </c>
      <c r="AR13" s="144"/>
      <c r="AS13" s="149"/>
      <c r="AT13" s="149"/>
      <c r="AU13" s="149"/>
      <c r="AV13" s="149"/>
      <c r="AW13" s="149"/>
      <c r="AX13" s="150"/>
      <c r="AY13" s="149"/>
      <c r="AZ13" s="149"/>
      <c r="BA13" s="149"/>
      <c r="BB13" s="149"/>
      <c r="BC13" s="151"/>
    </row>
    <row r="14" spans="1:55" s="143" customFormat="1" ht="12" customHeight="1" x14ac:dyDescent="0.25">
      <c r="B14" s="194">
        <v>2</v>
      </c>
      <c r="C14" s="95"/>
      <c r="D14" s="95"/>
      <c r="E14" s="140"/>
      <c r="F14" s="189" t="str">
        <f>D9</f>
        <v>Група 2</v>
      </c>
      <c r="G14" s="195" t="str">
        <f>IF(AM15=0,"",AM15)</f>
        <v/>
      </c>
      <c r="H14" s="196">
        <f>IF(G14=0,"",MIN(AC13:AC1012))</f>
        <v>0</v>
      </c>
      <c r="I14" s="196">
        <f>IF(G14=0,"",MAX(AC13:AC1012))</f>
        <v>0</v>
      </c>
      <c r="J14" s="195">
        <f>IF(G14=0,"",I14-H14)</f>
        <v>0</v>
      </c>
      <c r="K14" s="197" t="str">
        <f>IF(G14="","",AVERAGE(AC13:AC1012))</f>
        <v/>
      </c>
      <c r="L14" s="197" t="str">
        <f>IF(G14="","",STDEV(AC13:AC1012))</f>
        <v/>
      </c>
      <c r="M14" s="197" t="str">
        <f>IF(G14="","",L14/K14*100)</f>
        <v/>
      </c>
      <c r="N14" s="198" t="str">
        <f>IF(G14="","",CONCATENATE(ROUND(AI15,3),AK15))</f>
        <v/>
      </c>
      <c r="O14" s="198" t="str">
        <f>IF(G14="","",CONCATENATE(ROUND(AJ15,3),AL15))</f>
        <v/>
      </c>
      <c r="P14" s="199"/>
      <c r="Q14" s="185"/>
      <c r="R14" s="185"/>
      <c r="S14" s="140"/>
      <c r="T14" s="140"/>
      <c r="U14" s="140"/>
      <c r="V14" s="140"/>
      <c r="W14" s="140"/>
      <c r="Y14" s="144"/>
      <c r="Z14" s="145"/>
      <c r="AA14" s="145">
        <v>2</v>
      </c>
      <c r="AB14" s="146" t="str">
        <f t="shared" ref="AB14:AB77" si="0">IF(AND(C14=1,D14&lt;&gt;0),D14,"")</f>
        <v/>
      </c>
      <c r="AC14" s="146" t="str">
        <f t="shared" ref="AC14:AC77" si="1">IF(AND(C14=2,D14&lt;&gt;0),D14,"")</f>
        <v/>
      </c>
      <c r="AD14" s="146"/>
      <c r="AE14" s="192" t="s">
        <v>73</v>
      </c>
      <c r="AF14" s="193">
        <f>MIN(AB13:AB1012)</f>
        <v>0</v>
      </c>
      <c r="AG14" s="193"/>
      <c r="AH14" s="193"/>
      <c r="AI14" s="201" t="e">
        <f>SKEW(AB13:AB1012)</f>
        <v>#DIV/0!</v>
      </c>
      <c r="AJ14" s="201" t="e">
        <f>KURT(AB13:AB1012)</f>
        <v>#DIV/0!</v>
      </c>
      <c r="AK14" s="145" t="e">
        <f>IF(AI14&lt;AN14,"","*")</f>
        <v>#DIV/0!</v>
      </c>
      <c r="AL14" s="145" t="e">
        <f>IF(AJ14&lt;AO14,"","*")</f>
        <v>#DIV/0!</v>
      </c>
      <c r="AM14" s="145">
        <f>COUNT(AB13:AB1012)</f>
        <v>0</v>
      </c>
      <c r="AN14" s="202">
        <f>2*SQRT((6*AM14*(AM14-1))/((AM14-2)*(AM14+1)*(AM14+3)))</f>
        <v>0</v>
      </c>
      <c r="AO14" s="202">
        <f>2*AN14*SQRT((AM14^2-1)/((AM14-3)*(AM14+5)))</f>
        <v>0</v>
      </c>
      <c r="AP14" s="149" t="str">
        <f>IF(AB13="","",ABS(AB13-$K$13))</f>
        <v/>
      </c>
      <c r="AQ14" s="149" t="str">
        <f>IF(AC13="","",ABS(AC13-$K$14))</f>
        <v/>
      </c>
      <c r="AR14" s="149"/>
      <c r="AS14" s="149"/>
      <c r="AT14" s="149"/>
      <c r="AU14" s="149"/>
      <c r="AV14" s="149"/>
      <c r="AW14" s="149"/>
      <c r="AX14" s="150"/>
      <c r="AY14" s="149"/>
      <c r="AZ14" s="149"/>
      <c r="BA14" s="149"/>
      <c r="BB14" s="149"/>
      <c r="BC14" s="151"/>
    </row>
    <row r="15" spans="1:55" s="143" customFormat="1" ht="12" customHeight="1" x14ac:dyDescent="0.25">
      <c r="B15" s="194">
        <v>3</v>
      </c>
      <c r="C15" s="95"/>
      <c r="D15" s="95"/>
      <c r="E15" s="140"/>
      <c r="F15" s="140"/>
      <c r="G15" s="178"/>
      <c r="H15" s="178"/>
      <c r="I15" s="178"/>
      <c r="J15" s="178"/>
      <c r="K15" s="178"/>
      <c r="L15" s="178"/>
      <c r="M15" s="178"/>
      <c r="N15" s="178"/>
      <c r="O15" s="178"/>
      <c r="P15" s="182"/>
      <c r="Q15" s="140"/>
      <c r="R15" s="140"/>
      <c r="S15" s="140"/>
      <c r="T15" s="140"/>
      <c r="U15" s="140"/>
      <c r="V15" s="140"/>
      <c r="W15" s="140"/>
      <c r="Y15" s="144"/>
      <c r="Z15" s="145"/>
      <c r="AA15" s="145">
        <v>3</v>
      </c>
      <c r="AB15" s="146" t="str">
        <f t="shared" si="0"/>
        <v/>
      </c>
      <c r="AC15" s="146" t="str">
        <f t="shared" si="1"/>
        <v/>
      </c>
      <c r="AD15" s="146"/>
      <c r="AE15" s="192" t="s">
        <v>74</v>
      </c>
      <c r="AF15" s="193" t="e">
        <f>IF(AF14&lt;AF13,AF14,0)</f>
        <v>#NUM!</v>
      </c>
      <c r="AG15" s="193" t="e">
        <f>IF(AF14&lt;AF13,8,0)</f>
        <v>#NUM!</v>
      </c>
      <c r="AH15" s="193"/>
      <c r="AI15" s="201" t="e">
        <f>SKEW(AC13:AC1012)</f>
        <v>#DIV/0!</v>
      </c>
      <c r="AJ15" s="201" t="e">
        <f>KURT(AC13:AC1012)</f>
        <v>#DIV/0!</v>
      </c>
      <c r="AK15" s="145" t="e">
        <f>IF(AI15&lt;AN15,"","*")</f>
        <v>#DIV/0!</v>
      </c>
      <c r="AL15" s="145" t="e">
        <f>IF(AJ15&lt;AO15,"","*")</f>
        <v>#DIV/0!</v>
      </c>
      <c r="AM15" s="145">
        <f>COUNT(AC13:AC1012)</f>
        <v>0</v>
      </c>
      <c r="AN15" s="202">
        <f>2*SQRT((6*AM15*(AM15-1))/((AM15-2)*(AM15+1)*(AM15+3)))</f>
        <v>0</v>
      </c>
      <c r="AO15" s="202">
        <f>2*AN15*SQRT((AM15^2-1)/((AM15-3)*(AM15+5)))</f>
        <v>0</v>
      </c>
      <c r="AP15" s="149" t="str">
        <f t="shared" ref="AP15:AP78" si="2">IF(AB14="","",ABS(AB14-$K$13))</f>
        <v/>
      </c>
      <c r="AQ15" s="149" t="str">
        <f t="shared" ref="AQ15:AQ78" si="3">IF(AC14="","",ABS(AC14-$K$14))</f>
        <v/>
      </c>
      <c r="AR15" s="149"/>
      <c r="AS15" s="149"/>
      <c r="AT15" s="149"/>
      <c r="AU15" s="149"/>
      <c r="AV15" s="149"/>
      <c r="AW15" s="149"/>
      <c r="AX15" s="150"/>
      <c r="AY15" s="149"/>
      <c r="AZ15" s="149"/>
      <c r="BA15" s="149"/>
      <c r="BB15" s="149"/>
      <c r="BC15" s="151"/>
    </row>
    <row r="16" spans="1:55" s="143" customFormat="1" ht="12" customHeight="1" x14ac:dyDescent="0.25">
      <c r="B16" s="194">
        <v>4</v>
      </c>
      <c r="C16" s="95"/>
      <c r="D16" s="95"/>
      <c r="E16" s="140"/>
      <c r="F16" s="138"/>
      <c r="G16" s="182"/>
      <c r="H16" s="182"/>
      <c r="I16" s="182"/>
      <c r="J16" s="182"/>
      <c r="K16" s="182"/>
      <c r="L16" s="182"/>
      <c r="M16" s="182"/>
      <c r="N16" s="182"/>
      <c r="O16" s="182"/>
      <c r="P16" s="182"/>
      <c r="Q16" s="140"/>
      <c r="R16" s="140"/>
      <c r="S16" s="140"/>
      <c r="T16" s="140"/>
      <c r="U16" s="140"/>
      <c r="V16" s="140"/>
      <c r="W16" s="140"/>
      <c r="Y16" s="144"/>
      <c r="Z16" s="145"/>
      <c r="AA16" s="145">
        <v>4</v>
      </c>
      <c r="AB16" s="146" t="str">
        <f t="shared" si="0"/>
        <v/>
      </c>
      <c r="AC16" s="146" t="str">
        <f t="shared" si="1"/>
        <v/>
      </c>
      <c r="AD16" s="146"/>
      <c r="AE16" s="203">
        <v>0</v>
      </c>
      <c r="AF16" s="193" t="e">
        <f>IF(AF14&lt;AF13,AF13,AF14)</f>
        <v>#NUM!</v>
      </c>
      <c r="AG16" s="193">
        <v>9</v>
      </c>
      <c r="AH16" s="193">
        <v>7</v>
      </c>
      <c r="AI16" s="145"/>
      <c r="AJ16" s="145"/>
      <c r="AK16" s="145"/>
      <c r="AL16" s="145"/>
      <c r="AM16" s="145"/>
      <c r="AN16" s="145"/>
      <c r="AO16" s="148"/>
      <c r="AP16" s="149" t="str">
        <f t="shared" si="2"/>
        <v/>
      </c>
      <c r="AQ16" s="149" t="str">
        <f t="shared" si="3"/>
        <v/>
      </c>
      <c r="AR16" s="149"/>
      <c r="AS16" s="149"/>
      <c r="AT16" s="149"/>
      <c r="AU16" s="149"/>
      <c r="AV16" s="149"/>
      <c r="AW16" s="149"/>
      <c r="AX16" s="150"/>
      <c r="AY16" s="149"/>
      <c r="AZ16" s="149"/>
      <c r="BA16" s="149"/>
      <c r="BB16" s="149"/>
      <c r="BC16" s="151"/>
    </row>
    <row r="17" spans="2:55" s="143" customFormat="1" ht="12" customHeight="1" x14ac:dyDescent="0.25">
      <c r="B17" s="194">
        <v>5</v>
      </c>
      <c r="C17" s="95"/>
      <c r="D17" s="95"/>
      <c r="E17" s="140"/>
      <c r="F17" s="164" t="s">
        <v>227</v>
      </c>
      <c r="G17" s="182"/>
      <c r="H17" s="138"/>
      <c r="I17" s="138"/>
      <c r="J17" s="138"/>
      <c r="K17" s="182"/>
      <c r="L17" s="182"/>
      <c r="M17" s="182"/>
      <c r="N17" s="182"/>
      <c r="O17" s="138"/>
      <c r="P17" s="138"/>
      <c r="Q17" s="140"/>
      <c r="R17" s="140"/>
      <c r="S17" s="140"/>
      <c r="T17" s="140"/>
      <c r="U17" s="140"/>
      <c r="V17" s="140"/>
      <c r="W17" s="140"/>
      <c r="Y17" s="144"/>
      <c r="Z17" s="145"/>
      <c r="AA17" s="145">
        <v>5</v>
      </c>
      <c r="AB17" s="146" t="str">
        <f t="shared" si="0"/>
        <v/>
      </c>
      <c r="AC17" s="146" t="str">
        <f t="shared" si="1"/>
        <v/>
      </c>
      <c r="AD17" s="146"/>
      <c r="AE17" s="203">
        <v>0</v>
      </c>
      <c r="AF17" s="193" t="e">
        <f>IF(AF14&lt;AF13,AF13,AF14)</f>
        <v>#NUM!</v>
      </c>
      <c r="AG17" s="193">
        <v>8</v>
      </c>
      <c r="AH17" s="193">
        <v>8</v>
      </c>
      <c r="AI17" s="145"/>
      <c r="AJ17" s="145"/>
      <c r="AK17" s="145"/>
      <c r="AL17" s="145"/>
      <c r="AM17" s="145"/>
      <c r="AN17" s="145"/>
      <c r="AO17" s="148"/>
      <c r="AP17" s="149" t="str">
        <f t="shared" si="2"/>
        <v/>
      </c>
      <c r="AQ17" s="149" t="str">
        <f t="shared" si="3"/>
        <v/>
      </c>
      <c r="AR17" s="149"/>
      <c r="AS17" s="149"/>
      <c r="AT17" s="149"/>
      <c r="AU17" s="149"/>
      <c r="AV17" s="149"/>
      <c r="AW17" s="149"/>
      <c r="AX17" s="150"/>
      <c r="AY17" s="149"/>
      <c r="AZ17" s="149"/>
      <c r="BA17" s="149"/>
      <c r="BB17" s="149"/>
      <c r="BC17" s="151"/>
    </row>
    <row r="18" spans="2:55" s="143" customFormat="1" ht="12" customHeight="1" x14ac:dyDescent="0.25">
      <c r="B18" s="194">
        <v>6</v>
      </c>
      <c r="C18" s="95"/>
      <c r="D18" s="95"/>
      <c r="E18" s="140"/>
      <c r="F18" s="204" t="s">
        <v>147</v>
      </c>
      <c r="G18" s="205" t="str">
        <f>D8</f>
        <v>Група 1</v>
      </c>
      <c r="H18" s="206"/>
      <c r="I18" s="207"/>
      <c r="J18" s="208" t="str">
        <f>D9</f>
        <v>Група 2</v>
      </c>
      <c r="K18" s="209"/>
      <c r="L18" s="210"/>
      <c r="M18" s="169" t="s">
        <v>163</v>
      </c>
      <c r="N18" s="211" t="s">
        <v>164</v>
      </c>
      <c r="O18" s="212"/>
      <c r="P18" s="191"/>
      <c r="Q18" s="140"/>
      <c r="R18" s="140"/>
      <c r="S18" s="140"/>
      <c r="T18" s="140"/>
      <c r="U18" s="140"/>
      <c r="V18" s="140"/>
      <c r="W18" s="140"/>
      <c r="Y18" s="144"/>
      <c r="Z18" s="145"/>
      <c r="AA18" s="145">
        <v>6</v>
      </c>
      <c r="AB18" s="146" t="str">
        <f t="shared" si="0"/>
        <v/>
      </c>
      <c r="AC18" s="146" t="str">
        <f t="shared" si="1"/>
        <v/>
      </c>
      <c r="AD18" s="146"/>
      <c r="AE18" s="203">
        <v>0.25</v>
      </c>
      <c r="AF18" s="193" t="e">
        <f t="shared" ref="AF18:AF23" si="4">PERCENTILE($AB$13:$AB$1012,AE18)</f>
        <v>#NUM!</v>
      </c>
      <c r="AG18" s="193">
        <v>8</v>
      </c>
      <c r="AH18" s="193">
        <v>8</v>
      </c>
      <c r="AI18" s="148"/>
      <c r="AJ18" s="148"/>
      <c r="AK18" s="149"/>
      <c r="AL18" s="149"/>
      <c r="AM18" s="149"/>
      <c r="AN18" s="149"/>
      <c r="AO18" s="149"/>
      <c r="AP18" s="149" t="str">
        <f t="shared" si="2"/>
        <v/>
      </c>
      <c r="AQ18" s="149" t="str">
        <f t="shared" si="3"/>
        <v/>
      </c>
      <c r="AR18" s="149"/>
      <c r="AS18" s="149"/>
      <c r="AT18" s="149"/>
      <c r="AU18" s="149"/>
      <c r="AV18" s="149"/>
      <c r="AW18" s="149"/>
      <c r="AX18" s="150"/>
      <c r="AY18" s="149"/>
      <c r="AZ18" s="149"/>
      <c r="BA18" s="149"/>
      <c r="BB18" s="149"/>
      <c r="BC18" s="151"/>
    </row>
    <row r="19" spans="2:55" s="143" customFormat="1" ht="15.75" customHeight="1" x14ac:dyDescent="0.25">
      <c r="B19" s="194">
        <v>7</v>
      </c>
      <c r="C19" s="95"/>
      <c r="D19" s="95"/>
      <c r="E19" s="140"/>
      <c r="F19" s="213"/>
      <c r="G19" s="169" t="s">
        <v>229</v>
      </c>
      <c r="H19" s="336" t="s">
        <v>230</v>
      </c>
      <c r="I19" s="169" t="s">
        <v>231</v>
      </c>
      <c r="J19" s="169" t="s">
        <v>232</v>
      </c>
      <c r="K19" s="169" t="s">
        <v>233</v>
      </c>
      <c r="L19" s="169" t="s">
        <v>234</v>
      </c>
      <c r="M19" s="169" t="s">
        <v>165</v>
      </c>
      <c r="N19" s="169" t="s">
        <v>228</v>
      </c>
      <c r="O19" s="169" t="s">
        <v>192</v>
      </c>
      <c r="P19" s="191"/>
      <c r="Q19" s="140"/>
      <c r="R19" s="214" t="s">
        <v>166</v>
      </c>
      <c r="S19" s="214"/>
      <c r="T19" s="214"/>
      <c r="U19" s="214"/>
      <c r="V19" s="214"/>
      <c r="W19" s="140"/>
      <c r="Y19" s="144"/>
      <c r="Z19" s="145"/>
      <c r="AA19" s="145">
        <v>7</v>
      </c>
      <c r="AB19" s="146" t="str">
        <f t="shared" si="0"/>
        <v/>
      </c>
      <c r="AC19" s="146" t="str">
        <f t="shared" si="1"/>
        <v/>
      </c>
      <c r="AD19" s="146"/>
      <c r="AE19" s="203">
        <v>0.25</v>
      </c>
      <c r="AF19" s="193" t="e">
        <f t="shared" si="4"/>
        <v>#NUM!</v>
      </c>
      <c r="AG19" s="193">
        <v>10</v>
      </c>
      <c r="AH19" s="193">
        <v>6</v>
      </c>
      <c r="AI19" s="148"/>
      <c r="AJ19" s="148"/>
      <c r="AK19" s="149"/>
      <c r="AL19" s="149"/>
      <c r="AM19" s="149"/>
      <c r="AN19" s="149"/>
      <c r="AO19" s="149"/>
      <c r="AP19" s="149" t="str">
        <f t="shared" si="2"/>
        <v/>
      </c>
      <c r="AQ19" s="149" t="str">
        <f t="shared" si="3"/>
        <v/>
      </c>
      <c r="AR19" s="149"/>
      <c r="AS19" s="149"/>
      <c r="AT19" s="149"/>
      <c r="AU19" s="149"/>
      <c r="AV19" s="149"/>
      <c r="AW19" s="149"/>
      <c r="AX19" s="150"/>
      <c r="AY19" s="149"/>
      <c r="AZ19" s="149"/>
      <c r="BA19" s="149"/>
      <c r="BB19" s="149"/>
      <c r="BC19" s="151"/>
    </row>
    <row r="20" spans="2:55" s="143" customFormat="1" ht="12" customHeight="1" x14ac:dyDescent="0.25">
      <c r="B20" s="194">
        <v>8</v>
      </c>
      <c r="C20" s="95"/>
      <c r="D20" s="95"/>
      <c r="E20" s="140"/>
      <c r="F20" s="189" t="str">
        <f>D6</f>
        <v>Показател</v>
      </c>
      <c r="G20" s="196" t="str">
        <f>IF(G13&lt;2,"",G13)</f>
        <v/>
      </c>
      <c r="H20" s="197" t="str">
        <f>IF(G13&lt;2,"",K13)</f>
        <v/>
      </c>
      <c r="I20" s="197" t="str">
        <f>IF(G13&lt;2,"",L13)</f>
        <v/>
      </c>
      <c r="J20" s="196" t="str">
        <f>IF(G14&lt;2,"",G14)</f>
        <v/>
      </c>
      <c r="K20" s="197" t="str">
        <f>IF(G14&lt;2,"",K14)</f>
        <v/>
      </c>
      <c r="L20" s="197" t="str">
        <f>IF(G14&lt;2,"",L14)</f>
        <v/>
      </c>
      <c r="M20" s="215" t="str">
        <f>IF(OR(G20="",J20=""),"",H20-K20)</f>
        <v/>
      </c>
      <c r="N20" s="216" t="str">
        <f>IF(M20="","",ABS(M20)/SQRT(((G13+G14)/(G13*G14))*((G20-1)*I20^2+(J20-1)*L20^2)/(G13+G14-2)))</f>
        <v/>
      </c>
      <c r="O20" s="197" t="str">
        <f>IF(M20="","",TDIST(N20,G13+G14-2,2))</f>
        <v/>
      </c>
      <c r="P20" s="217"/>
      <c r="Q20" s="140"/>
      <c r="S20" s="140"/>
      <c r="T20" s="140"/>
      <c r="U20" s="140"/>
      <c r="V20" s="140"/>
      <c r="W20" s="140"/>
      <c r="Y20" s="144"/>
      <c r="Z20" s="145"/>
      <c r="AA20" s="145">
        <v>8</v>
      </c>
      <c r="AB20" s="146" t="str">
        <f t="shared" si="0"/>
        <v/>
      </c>
      <c r="AC20" s="146" t="str">
        <f t="shared" si="1"/>
        <v/>
      </c>
      <c r="AD20" s="146"/>
      <c r="AE20" s="203">
        <v>0.5</v>
      </c>
      <c r="AF20" s="193" t="e">
        <f t="shared" si="4"/>
        <v>#NUM!</v>
      </c>
      <c r="AG20" s="193">
        <v>10</v>
      </c>
      <c r="AH20" s="193">
        <v>6</v>
      </c>
      <c r="AI20" s="148"/>
      <c r="AJ20" s="148"/>
      <c r="AK20" s="149"/>
      <c r="AL20" s="149"/>
      <c r="AM20" s="149"/>
      <c r="AN20" s="149"/>
      <c r="AO20" s="149"/>
      <c r="AP20" s="149" t="str">
        <f t="shared" si="2"/>
        <v/>
      </c>
      <c r="AQ20" s="149" t="str">
        <f t="shared" si="3"/>
        <v/>
      </c>
      <c r="AR20" s="149"/>
      <c r="AS20" s="149"/>
      <c r="AT20" s="149"/>
      <c r="AU20" s="149"/>
      <c r="AV20" s="149"/>
      <c r="AW20" s="149"/>
      <c r="AX20" s="150"/>
      <c r="AY20" s="149"/>
      <c r="AZ20" s="149"/>
      <c r="BA20" s="149"/>
      <c r="BB20" s="149"/>
      <c r="BC20" s="151"/>
    </row>
    <row r="21" spans="2:55" s="143" customFormat="1" ht="12" customHeight="1" x14ac:dyDescent="0.25">
      <c r="B21" s="194">
        <v>9</v>
      </c>
      <c r="C21" s="95"/>
      <c r="D21" s="95"/>
      <c r="E21" s="140"/>
      <c r="F21" s="140"/>
      <c r="G21" s="178"/>
      <c r="H21" s="178"/>
      <c r="I21" s="178"/>
      <c r="J21" s="178"/>
      <c r="K21" s="178"/>
      <c r="L21" s="178"/>
      <c r="M21" s="178"/>
      <c r="N21" s="178"/>
      <c r="O21" s="178"/>
      <c r="P21" s="182"/>
      <c r="Q21" s="140"/>
      <c r="R21" s="140"/>
      <c r="S21" s="140"/>
      <c r="T21" s="140"/>
      <c r="U21" s="140"/>
      <c r="V21" s="140"/>
      <c r="W21" s="140"/>
      <c r="Y21" s="144"/>
      <c r="Z21" s="145"/>
      <c r="AA21" s="145">
        <v>9</v>
      </c>
      <c r="AB21" s="146" t="str">
        <f t="shared" si="0"/>
        <v/>
      </c>
      <c r="AC21" s="146" t="str">
        <f t="shared" si="1"/>
        <v/>
      </c>
      <c r="AD21" s="146"/>
      <c r="AE21" s="203">
        <v>0.5</v>
      </c>
      <c r="AF21" s="193" t="e">
        <f t="shared" si="4"/>
        <v>#NUM!</v>
      </c>
      <c r="AG21" s="193">
        <v>6</v>
      </c>
      <c r="AH21" s="193">
        <v>10</v>
      </c>
      <c r="AI21" s="148"/>
      <c r="AJ21" s="148"/>
      <c r="AK21" s="149"/>
      <c r="AL21" s="149"/>
      <c r="AM21" s="149"/>
      <c r="AN21" s="149"/>
      <c r="AO21" s="149"/>
      <c r="AP21" s="149" t="str">
        <f t="shared" si="2"/>
        <v/>
      </c>
      <c r="AQ21" s="149" t="str">
        <f t="shared" si="3"/>
        <v/>
      </c>
      <c r="AR21" s="149"/>
      <c r="AS21" s="149"/>
      <c r="AT21" s="149"/>
      <c r="AU21" s="149"/>
      <c r="AV21" s="149"/>
      <c r="AW21" s="149"/>
      <c r="AX21" s="150"/>
      <c r="AY21" s="149"/>
      <c r="AZ21" s="149"/>
      <c r="BA21" s="149"/>
      <c r="BB21" s="149"/>
      <c r="BC21" s="151"/>
    </row>
    <row r="22" spans="2:55" s="143" customFormat="1" ht="12" customHeight="1" x14ac:dyDescent="0.25">
      <c r="B22" s="194">
        <v>10</v>
      </c>
      <c r="C22" s="95"/>
      <c r="D22" s="95"/>
      <c r="E22" s="140"/>
      <c r="F22" s="140"/>
      <c r="G22" s="178"/>
      <c r="H22" s="178"/>
      <c r="I22" s="178"/>
      <c r="J22" s="178"/>
      <c r="K22" s="178"/>
      <c r="L22" s="178"/>
      <c r="M22" s="178"/>
      <c r="N22" s="178"/>
      <c r="O22" s="178"/>
      <c r="P22" s="182"/>
      <c r="Q22" s="140"/>
      <c r="R22" s="140"/>
      <c r="S22" s="140"/>
      <c r="T22" s="140"/>
      <c r="U22" s="140"/>
      <c r="V22" s="140"/>
      <c r="W22" s="140"/>
      <c r="Y22" s="144"/>
      <c r="Z22" s="145"/>
      <c r="AA22" s="145">
        <v>10</v>
      </c>
      <c r="AB22" s="146" t="str">
        <f t="shared" si="0"/>
        <v/>
      </c>
      <c r="AC22" s="146" t="str">
        <f t="shared" si="1"/>
        <v/>
      </c>
      <c r="AD22" s="146"/>
      <c r="AE22" s="203">
        <v>0.75</v>
      </c>
      <c r="AF22" s="193" t="e">
        <f t="shared" si="4"/>
        <v>#NUM!</v>
      </c>
      <c r="AG22" s="193">
        <v>6</v>
      </c>
      <c r="AH22" s="193">
        <v>10</v>
      </c>
      <c r="AI22" s="148"/>
      <c r="AJ22" s="148"/>
      <c r="AK22" s="149"/>
      <c r="AL22" s="149"/>
      <c r="AM22" s="149"/>
      <c r="AN22" s="149"/>
      <c r="AO22" s="149"/>
      <c r="AP22" s="149" t="str">
        <f t="shared" si="2"/>
        <v/>
      </c>
      <c r="AQ22" s="149" t="str">
        <f t="shared" si="3"/>
        <v/>
      </c>
      <c r="AR22" s="149"/>
      <c r="AS22" s="149"/>
      <c r="AT22" s="149"/>
      <c r="AU22" s="149"/>
      <c r="AV22" s="149"/>
      <c r="AW22" s="149"/>
      <c r="AX22" s="150"/>
      <c r="AY22" s="149"/>
      <c r="AZ22" s="149"/>
      <c r="BA22" s="149"/>
      <c r="BB22" s="149"/>
      <c r="BC22" s="151"/>
    </row>
    <row r="23" spans="2:55" s="143" customFormat="1" ht="12" customHeight="1" x14ac:dyDescent="0.25">
      <c r="B23" s="194">
        <v>11</v>
      </c>
      <c r="C23" s="95"/>
      <c r="D23" s="95"/>
      <c r="E23" s="140"/>
      <c r="F23" s="140"/>
      <c r="G23" s="178"/>
      <c r="H23" s="178"/>
      <c r="I23" s="218"/>
      <c r="J23" s="218"/>
      <c r="K23" s="218"/>
      <c r="L23" s="178"/>
      <c r="M23" s="178"/>
      <c r="N23" s="178"/>
      <c r="O23" s="178"/>
      <c r="P23" s="182"/>
      <c r="Q23" s="140"/>
      <c r="R23" s="140"/>
      <c r="S23" s="140"/>
      <c r="T23" s="140"/>
      <c r="U23" s="140"/>
      <c r="V23" s="140"/>
      <c r="W23" s="140"/>
      <c r="Y23" s="144"/>
      <c r="Z23" s="145"/>
      <c r="AA23" s="145">
        <v>11</v>
      </c>
      <c r="AB23" s="146" t="str">
        <f t="shared" si="0"/>
        <v/>
      </c>
      <c r="AC23" s="146" t="str">
        <f t="shared" si="1"/>
        <v/>
      </c>
      <c r="AD23" s="146"/>
      <c r="AE23" s="203">
        <v>0.75</v>
      </c>
      <c r="AF23" s="193" t="e">
        <f t="shared" si="4"/>
        <v>#NUM!</v>
      </c>
      <c r="AG23" s="193">
        <v>8</v>
      </c>
      <c r="AH23" s="193">
        <v>8</v>
      </c>
      <c r="AI23" s="148"/>
      <c r="AJ23" s="148"/>
      <c r="AK23" s="149"/>
      <c r="AL23" s="149"/>
      <c r="AM23" s="149"/>
      <c r="AN23" s="149"/>
      <c r="AO23" s="149"/>
      <c r="AP23" s="149" t="str">
        <f t="shared" si="2"/>
        <v/>
      </c>
      <c r="AQ23" s="149" t="str">
        <f t="shared" si="3"/>
        <v/>
      </c>
      <c r="AR23" s="149"/>
      <c r="AS23" s="149"/>
      <c r="AT23" s="149"/>
      <c r="AU23" s="149"/>
      <c r="AV23" s="149"/>
      <c r="AW23" s="149"/>
      <c r="AX23" s="150"/>
      <c r="AY23" s="149"/>
      <c r="AZ23" s="149"/>
      <c r="BA23" s="149"/>
      <c r="BB23" s="149"/>
      <c r="BC23" s="151"/>
    </row>
    <row r="24" spans="2:55" s="143" customFormat="1" ht="12" customHeight="1" x14ac:dyDescent="0.25">
      <c r="B24" s="194">
        <v>12</v>
      </c>
      <c r="C24" s="95"/>
      <c r="D24" s="95"/>
      <c r="E24" s="140"/>
      <c r="F24" s="219" t="s">
        <v>167</v>
      </c>
      <c r="G24" s="219"/>
      <c r="H24" s="219"/>
      <c r="I24" s="219"/>
      <c r="J24" s="219"/>
      <c r="K24" s="219"/>
      <c r="L24" s="219"/>
      <c r="M24" s="219"/>
      <c r="N24" s="219"/>
      <c r="O24" s="219"/>
      <c r="P24" s="220"/>
      <c r="Q24" s="140"/>
      <c r="R24" s="140"/>
      <c r="S24" s="140"/>
      <c r="T24" s="140"/>
      <c r="U24" s="140"/>
      <c r="V24" s="140"/>
      <c r="W24" s="140"/>
      <c r="Y24" s="144"/>
      <c r="Z24" s="145"/>
      <c r="AA24" s="145">
        <v>12</v>
      </c>
      <c r="AB24" s="146" t="str">
        <f t="shared" si="0"/>
        <v/>
      </c>
      <c r="AC24" s="146" t="str">
        <f t="shared" si="1"/>
        <v/>
      </c>
      <c r="AD24" s="146"/>
      <c r="AE24" s="203">
        <v>1</v>
      </c>
      <c r="AF24" s="193" t="e">
        <f>IF(AF28&gt;AF27,AF27,AF28)</f>
        <v>#NUM!</v>
      </c>
      <c r="AG24" s="193">
        <v>8</v>
      </c>
      <c r="AH24" s="193">
        <v>8</v>
      </c>
      <c r="AI24" s="148"/>
      <c r="AJ24" s="148"/>
      <c r="AK24" s="149"/>
      <c r="AL24" s="149"/>
      <c r="AM24" s="149"/>
      <c r="AN24" s="149"/>
      <c r="AO24" s="149"/>
      <c r="AP24" s="149" t="str">
        <f t="shared" si="2"/>
        <v/>
      </c>
      <c r="AQ24" s="149" t="str">
        <f t="shared" si="3"/>
        <v/>
      </c>
      <c r="AR24" s="149"/>
      <c r="AS24" s="149"/>
      <c r="AT24" s="149"/>
      <c r="AU24" s="149"/>
      <c r="AV24" s="149"/>
      <c r="AW24" s="149"/>
      <c r="AX24" s="150"/>
      <c r="AY24" s="149"/>
      <c r="AZ24" s="149"/>
      <c r="BA24" s="149"/>
      <c r="BB24" s="149"/>
      <c r="BC24" s="151"/>
    </row>
    <row r="25" spans="2:55" s="143" customFormat="1" ht="12" customHeight="1" x14ac:dyDescent="0.25">
      <c r="B25" s="194">
        <v>13</v>
      </c>
      <c r="C25" s="95"/>
      <c r="D25" s="95"/>
      <c r="E25" s="140"/>
      <c r="F25" s="192"/>
      <c r="G25" s="221" t="s">
        <v>168</v>
      </c>
      <c r="H25" s="221"/>
      <c r="I25" s="192"/>
      <c r="J25" s="192"/>
      <c r="K25" s="222"/>
      <c r="L25" s="223"/>
      <c r="M25" s="224"/>
      <c r="N25" s="224"/>
      <c r="O25" s="224"/>
      <c r="P25" s="224"/>
      <c r="Q25" s="140"/>
      <c r="R25" s="140"/>
      <c r="S25" s="140"/>
      <c r="T25" s="140"/>
      <c r="U25" s="140"/>
      <c r="V25" s="140"/>
      <c r="W25" s="140"/>
      <c r="Y25" s="144"/>
      <c r="Z25" s="145"/>
      <c r="AA25" s="145">
        <v>13</v>
      </c>
      <c r="AB25" s="146" t="str">
        <f t="shared" si="0"/>
        <v/>
      </c>
      <c r="AC25" s="146" t="str">
        <f t="shared" si="1"/>
        <v/>
      </c>
      <c r="AD25" s="146"/>
      <c r="AE25" s="203">
        <v>1</v>
      </c>
      <c r="AF25" s="193" t="e">
        <f>IF(AF28&gt;AF27,AF27,AF28)</f>
        <v>#NUM!</v>
      </c>
      <c r="AG25" s="193">
        <v>9</v>
      </c>
      <c r="AH25" s="193">
        <v>7</v>
      </c>
      <c r="AI25" s="148"/>
      <c r="AJ25" s="148"/>
      <c r="AK25" s="149"/>
      <c r="AL25" s="149"/>
      <c r="AM25" s="149"/>
      <c r="AN25" s="149"/>
      <c r="AO25" s="149"/>
      <c r="AP25" s="149" t="str">
        <f t="shared" si="2"/>
        <v/>
      </c>
      <c r="AQ25" s="149" t="str">
        <f t="shared" si="3"/>
        <v/>
      </c>
      <c r="AR25" s="149"/>
      <c r="AS25" s="149"/>
      <c r="AT25" s="149"/>
      <c r="AU25" s="149"/>
      <c r="AV25" s="149"/>
      <c r="AW25" s="149"/>
      <c r="AX25" s="150"/>
      <c r="AY25" s="149"/>
      <c r="AZ25" s="149"/>
      <c r="BA25" s="149"/>
      <c r="BB25" s="149"/>
      <c r="BC25" s="151"/>
    </row>
    <row r="26" spans="2:55" s="143" customFormat="1" ht="12" customHeight="1" x14ac:dyDescent="0.25">
      <c r="B26" s="194">
        <v>14</v>
      </c>
      <c r="C26" s="95"/>
      <c r="D26" s="95"/>
      <c r="E26" s="140"/>
      <c r="F26" s="192"/>
      <c r="G26" s="225" t="s">
        <v>193</v>
      </c>
      <c r="H26" s="221"/>
      <c r="I26" s="192"/>
      <c r="J26" s="192"/>
      <c r="K26" s="192"/>
      <c r="L26" s="223"/>
      <c r="M26" s="224"/>
      <c r="N26" s="224"/>
      <c r="O26" s="224"/>
      <c r="P26" s="224"/>
      <c r="Q26" s="140"/>
      <c r="R26" s="140"/>
      <c r="S26" s="140"/>
      <c r="T26" s="140"/>
      <c r="U26" s="140"/>
      <c r="V26" s="140"/>
      <c r="W26" s="140"/>
      <c r="Y26" s="144"/>
      <c r="Z26" s="145"/>
      <c r="AA26" s="145">
        <v>14</v>
      </c>
      <c r="AB26" s="146" t="str">
        <f t="shared" si="0"/>
        <v/>
      </c>
      <c r="AC26" s="146" t="str">
        <f t="shared" si="1"/>
        <v/>
      </c>
      <c r="AD26" s="146"/>
      <c r="AE26" s="192" t="s">
        <v>74</v>
      </c>
      <c r="AF26" s="193" t="e">
        <f>IF(AF28&gt;AF27,AF28,0)</f>
        <v>#NUM!</v>
      </c>
      <c r="AG26" s="193" t="e">
        <f>IF(AF28&gt;AF27,8,0)</f>
        <v>#NUM!</v>
      </c>
      <c r="AH26" s="193"/>
      <c r="AI26" s="148"/>
      <c r="AJ26" s="148"/>
      <c r="AK26" s="149"/>
      <c r="AL26" s="149"/>
      <c r="AM26" s="149"/>
      <c r="AN26" s="149"/>
      <c r="AO26" s="149"/>
      <c r="AP26" s="149" t="str">
        <f t="shared" si="2"/>
        <v/>
      </c>
      <c r="AQ26" s="149" t="str">
        <f t="shared" si="3"/>
        <v/>
      </c>
      <c r="AR26" s="149"/>
      <c r="AS26" s="149"/>
      <c r="AT26" s="149"/>
      <c r="AU26" s="149"/>
      <c r="AV26" s="149"/>
      <c r="AW26" s="149"/>
      <c r="AX26" s="150"/>
      <c r="AY26" s="149"/>
      <c r="AZ26" s="149"/>
      <c r="BA26" s="149"/>
      <c r="BB26" s="149"/>
      <c r="BC26" s="151"/>
    </row>
    <row r="27" spans="2:55" s="143" customFormat="1" ht="12" customHeight="1" x14ac:dyDescent="0.25">
      <c r="B27" s="194">
        <v>15</v>
      </c>
      <c r="C27" s="95"/>
      <c r="D27" s="95"/>
      <c r="E27" s="140"/>
      <c r="F27" s="192"/>
      <c r="G27" s="221"/>
      <c r="H27" s="311" t="s">
        <v>190</v>
      </c>
      <c r="I27" s="192"/>
      <c r="J27" s="192"/>
      <c r="K27" s="192"/>
      <c r="L27" s="223"/>
      <c r="M27" s="224"/>
      <c r="N27" s="224"/>
      <c r="O27" s="224"/>
      <c r="P27" s="224"/>
      <c r="Q27" s="140"/>
      <c r="R27" s="140"/>
      <c r="S27" s="140"/>
      <c r="T27" s="140"/>
      <c r="U27" s="140"/>
      <c r="V27" s="140"/>
      <c r="W27" s="140"/>
      <c r="Y27" s="144"/>
      <c r="Z27" s="145"/>
      <c r="AA27" s="145">
        <v>15</v>
      </c>
      <c r="AB27" s="146" t="str">
        <f t="shared" si="0"/>
        <v/>
      </c>
      <c r="AC27" s="146" t="str">
        <f t="shared" si="1"/>
        <v/>
      </c>
      <c r="AD27" s="146"/>
      <c r="AE27" s="192" t="s">
        <v>72</v>
      </c>
      <c r="AF27" s="193" t="e">
        <f>AF23+AG12</f>
        <v>#NUM!</v>
      </c>
      <c r="AG27" s="193"/>
      <c r="AH27" s="193"/>
      <c r="AI27" s="148"/>
      <c r="AJ27" s="148"/>
      <c r="AK27" s="149"/>
      <c r="AL27" s="149"/>
      <c r="AM27" s="149"/>
      <c r="AN27" s="149"/>
      <c r="AO27" s="149"/>
      <c r="AP27" s="149" t="str">
        <f t="shared" si="2"/>
        <v/>
      </c>
      <c r="AQ27" s="149" t="str">
        <f t="shared" si="3"/>
        <v/>
      </c>
      <c r="AR27" s="149"/>
      <c r="AS27" s="149"/>
      <c r="AT27" s="149"/>
      <c r="AU27" s="149"/>
      <c r="AV27" s="149"/>
      <c r="AW27" s="149"/>
      <c r="AX27" s="150"/>
      <c r="AY27" s="149"/>
      <c r="AZ27" s="149"/>
      <c r="BA27" s="149"/>
      <c r="BB27" s="149"/>
      <c r="BC27" s="151"/>
    </row>
    <row r="28" spans="2:55" s="143" customFormat="1" ht="12" customHeight="1" x14ac:dyDescent="0.25">
      <c r="B28" s="194">
        <v>16</v>
      </c>
      <c r="C28" s="95"/>
      <c r="D28" s="95"/>
      <c r="E28" s="140"/>
      <c r="F28" s="192"/>
      <c r="G28" s="221"/>
      <c r="H28" s="311" t="s">
        <v>191</v>
      </c>
      <c r="I28" s="192"/>
      <c r="J28" s="192"/>
      <c r="K28" s="192"/>
      <c r="L28" s="223"/>
      <c r="M28" s="224"/>
      <c r="N28" s="224"/>
      <c r="O28" s="224"/>
      <c r="P28" s="224"/>
      <c r="Q28" s="140"/>
      <c r="R28" s="140"/>
      <c r="S28" s="140"/>
      <c r="T28" s="140"/>
      <c r="U28" s="140"/>
      <c r="V28" s="140"/>
      <c r="W28" s="140"/>
      <c r="Y28" s="144"/>
      <c r="Z28" s="145"/>
      <c r="AA28" s="145">
        <v>16</v>
      </c>
      <c r="AB28" s="146" t="str">
        <f t="shared" si="0"/>
        <v/>
      </c>
      <c r="AC28" s="146" t="str">
        <f t="shared" si="1"/>
        <v/>
      </c>
      <c r="AD28" s="146"/>
      <c r="AE28" s="192" t="s">
        <v>86</v>
      </c>
      <c r="AF28" s="193">
        <f>MAX(AB13:AB1012)</f>
        <v>0</v>
      </c>
      <c r="AG28" s="193"/>
      <c r="AH28" s="193"/>
      <c r="AI28" s="148"/>
      <c r="AJ28" s="148"/>
      <c r="AK28" s="149"/>
      <c r="AL28" s="149"/>
      <c r="AM28" s="149"/>
      <c r="AN28" s="149"/>
      <c r="AO28" s="149"/>
      <c r="AP28" s="149" t="str">
        <f t="shared" si="2"/>
        <v/>
      </c>
      <c r="AQ28" s="149" t="str">
        <f t="shared" si="3"/>
        <v/>
      </c>
      <c r="AR28" s="149"/>
      <c r="AS28" s="149"/>
      <c r="AT28" s="149"/>
      <c r="AU28" s="149"/>
      <c r="AV28" s="149"/>
      <c r="AW28" s="149"/>
      <c r="AX28" s="150"/>
      <c r="AY28" s="149"/>
      <c r="AZ28" s="149"/>
      <c r="BA28" s="149"/>
      <c r="BB28" s="149"/>
      <c r="BC28" s="151"/>
    </row>
    <row r="29" spans="2:55" s="143" customFormat="1" ht="12" customHeight="1" x14ac:dyDescent="0.2">
      <c r="B29" s="194">
        <v>17</v>
      </c>
      <c r="C29" s="95"/>
      <c r="D29" s="95"/>
      <c r="E29" s="140"/>
      <c r="F29" s="218"/>
      <c r="G29" s="218"/>
      <c r="H29" s="218"/>
      <c r="I29" s="218"/>
      <c r="J29" s="218"/>
      <c r="K29" s="218"/>
      <c r="L29" s="218"/>
      <c r="M29" s="140"/>
      <c r="N29" s="140"/>
      <c r="O29" s="140"/>
      <c r="P29" s="138"/>
      <c r="Q29" s="140"/>
      <c r="R29" s="140"/>
      <c r="S29" s="140"/>
      <c r="T29" s="140"/>
      <c r="U29" s="140"/>
      <c r="V29" s="140"/>
      <c r="W29" s="140"/>
      <c r="Y29" s="144"/>
      <c r="Z29" s="145"/>
      <c r="AA29" s="145">
        <v>17</v>
      </c>
      <c r="AB29" s="146" t="str">
        <f t="shared" si="0"/>
        <v/>
      </c>
      <c r="AC29" s="146" t="str">
        <f t="shared" si="1"/>
        <v/>
      </c>
      <c r="AD29" s="146"/>
      <c r="AE29" s="147"/>
      <c r="AF29" s="148"/>
      <c r="AG29" s="148"/>
      <c r="AH29" s="148"/>
      <c r="AI29" s="148"/>
      <c r="AJ29" s="148"/>
      <c r="AK29" s="149"/>
      <c r="AL29" s="149"/>
      <c r="AM29" s="149"/>
      <c r="AN29" s="149"/>
      <c r="AO29" s="149"/>
      <c r="AP29" s="149" t="str">
        <f t="shared" si="2"/>
        <v/>
      </c>
      <c r="AQ29" s="149" t="str">
        <f t="shared" si="3"/>
        <v/>
      </c>
      <c r="AR29" s="149"/>
      <c r="AS29" s="149"/>
      <c r="AT29" s="149"/>
      <c r="AU29" s="149"/>
      <c r="AV29" s="149"/>
      <c r="AW29" s="149"/>
      <c r="AX29" s="150"/>
      <c r="AY29" s="149"/>
      <c r="AZ29" s="149"/>
      <c r="BA29" s="149"/>
      <c r="BB29" s="149"/>
      <c r="BC29" s="151"/>
    </row>
    <row r="30" spans="2:55" s="143" customFormat="1" ht="12" customHeight="1" x14ac:dyDescent="0.25">
      <c r="B30" s="194">
        <v>18</v>
      </c>
      <c r="C30" s="95"/>
      <c r="D30" s="95"/>
      <c r="E30" s="140"/>
      <c r="F30" s="218"/>
      <c r="G30" s="218"/>
      <c r="H30" s="218"/>
      <c r="I30" s="218"/>
      <c r="J30" s="218"/>
      <c r="K30" s="218"/>
      <c r="L30" s="218"/>
      <c r="M30" s="140"/>
      <c r="N30" s="140"/>
      <c r="O30" s="140"/>
      <c r="P30" s="138"/>
      <c r="Q30" s="140"/>
      <c r="R30" s="140"/>
      <c r="S30" s="140"/>
      <c r="T30" s="140"/>
      <c r="U30" s="140"/>
      <c r="V30" s="140"/>
      <c r="W30" s="140"/>
      <c r="Y30" s="144"/>
      <c r="Z30" s="145"/>
      <c r="AA30" s="145">
        <v>18</v>
      </c>
      <c r="AB30" s="146" t="str">
        <f t="shared" si="0"/>
        <v/>
      </c>
      <c r="AC30" s="146" t="str">
        <f t="shared" si="1"/>
        <v/>
      </c>
      <c r="AD30" s="146"/>
      <c r="AE30" s="192"/>
      <c r="AF30" s="193" t="e">
        <f>AF41-AF36</f>
        <v>#NUM!</v>
      </c>
      <c r="AG30" s="193" t="e">
        <f>AF30*3</f>
        <v>#NUM!</v>
      </c>
      <c r="AH30" s="148"/>
      <c r="AI30" s="148"/>
      <c r="AJ30" s="148"/>
      <c r="AK30" s="149"/>
      <c r="AL30" s="149"/>
      <c r="AM30" s="149"/>
      <c r="AN30" s="149"/>
      <c r="AO30" s="149"/>
      <c r="AP30" s="149" t="str">
        <f t="shared" si="2"/>
        <v/>
      </c>
      <c r="AQ30" s="149" t="str">
        <f t="shared" si="3"/>
        <v/>
      </c>
      <c r="AR30" s="149"/>
      <c r="AS30" s="149"/>
      <c r="AT30" s="149"/>
      <c r="AU30" s="149"/>
      <c r="AV30" s="149"/>
      <c r="AW30" s="149"/>
      <c r="AX30" s="150"/>
      <c r="AY30" s="149"/>
      <c r="AZ30" s="149"/>
      <c r="BA30" s="149"/>
      <c r="BB30" s="149"/>
      <c r="BC30" s="151"/>
    </row>
    <row r="31" spans="2:55" s="143" customFormat="1" ht="12" customHeight="1" x14ac:dyDescent="0.25">
      <c r="B31" s="194">
        <v>19</v>
      </c>
      <c r="C31" s="95"/>
      <c r="D31" s="95"/>
      <c r="E31" s="140"/>
      <c r="F31" s="218"/>
      <c r="G31" s="218"/>
      <c r="H31" s="218"/>
      <c r="I31" s="218"/>
      <c r="J31" s="218"/>
      <c r="K31" s="218"/>
      <c r="L31" s="218"/>
      <c r="M31" s="140"/>
      <c r="N31" s="140"/>
      <c r="O31" s="140"/>
      <c r="P31" s="138"/>
      <c r="Q31" s="140"/>
      <c r="R31" s="140"/>
      <c r="S31" s="140"/>
      <c r="T31" s="140"/>
      <c r="U31" s="140"/>
      <c r="V31" s="140"/>
      <c r="W31" s="140"/>
      <c r="Y31" s="144"/>
      <c r="Z31" s="145"/>
      <c r="AA31" s="145">
        <v>19</v>
      </c>
      <c r="AB31" s="146" t="str">
        <f t="shared" si="0"/>
        <v/>
      </c>
      <c r="AC31" s="146" t="str">
        <f t="shared" si="1"/>
        <v/>
      </c>
      <c r="AD31" s="146"/>
      <c r="AE31" s="192" t="s">
        <v>72</v>
      </c>
      <c r="AF31" s="193" t="e">
        <f>AF36-AG30</f>
        <v>#NUM!</v>
      </c>
      <c r="AG31" s="193"/>
      <c r="AH31" s="193"/>
      <c r="AI31" s="148"/>
      <c r="AJ31" s="148"/>
      <c r="AK31" s="149"/>
      <c r="AL31" s="149"/>
      <c r="AM31" s="149"/>
      <c r="AN31" s="149"/>
      <c r="AO31" s="149"/>
      <c r="AP31" s="149" t="str">
        <f t="shared" si="2"/>
        <v/>
      </c>
      <c r="AQ31" s="149" t="str">
        <f t="shared" si="3"/>
        <v/>
      </c>
      <c r="AR31" s="149"/>
      <c r="AS31" s="149"/>
      <c r="AT31" s="149"/>
      <c r="AU31" s="149"/>
      <c r="AV31" s="149"/>
      <c r="AW31" s="149"/>
      <c r="AX31" s="150"/>
      <c r="AY31" s="149"/>
      <c r="AZ31" s="149"/>
      <c r="BA31" s="149"/>
      <c r="BB31" s="149"/>
      <c r="BC31" s="151"/>
    </row>
    <row r="32" spans="2:55" s="143" customFormat="1" ht="12" customHeight="1" x14ac:dyDescent="0.25">
      <c r="B32" s="194">
        <v>20</v>
      </c>
      <c r="C32" s="95"/>
      <c r="D32" s="95"/>
      <c r="E32" s="140"/>
      <c r="F32" s="218"/>
      <c r="G32" s="218"/>
      <c r="H32" s="218"/>
      <c r="I32" s="218"/>
      <c r="J32" s="218"/>
      <c r="K32" s="218"/>
      <c r="L32" s="218"/>
      <c r="M32" s="140"/>
      <c r="N32" s="140"/>
      <c r="O32" s="140"/>
      <c r="P32" s="138"/>
      <c r="Q32" s="140"/>
      <c r="R32" s="140"/>
      <c r="S32" s="140"/>
      <c r="T32" s="140"/>
      <c r="U32" s="140"/>
      <c r="V32" s="140"/>
      <c r="W32" s="140"/>
      <c r="Y32" s="144"/>
      <c r="Z32" s="145"/>
      <c r="AA32" s="145">
        <v>20</v>
      </c>
      <c r="AB32" s="146" t="str">
        <f t="shared" si="0"/>
        <v/>
      </c>
      <c r="AC32" s="146" t="str">
        <f t="shared" si="1"/>
        <v/>
      </c>
      <c r="AD32" s="146"/>
      <c r="AE32" s="192" t="s">
        <v>73</v>
      </c>
      <c r="AF32" s="193">
        <f>MIN(AC13:AC1012)</f>
        <v>0</v>
      </c>
      <c r="AG32" s="193"/>
      <c r="AH32" s="193"/>
      <c r="AI32" s="148"/>
      <c r="AJ32" s="148"/>
      <c r="AK32" s="149"/>
      <c r="AL32" s="149"/>
      <c r="AM32" s="149"/>
      <c r="AN32" s="149"/>
      <c r="AO32" s="149"/>
      <c r="AP32" s="149" t="str">
        <f t="shared" si="2"/>
        <v/>
      </c>
      <c r="AQ32" s="149" t="str">
        <f t="shared" si="3"/>
        <v/>
      </c>
      <c r="AR32" s="149"/>
      <c r="AS32" s="149"/>
      <c r="AT32" s="149"/>
      <c r="AU32" s="149"/>
      <c r="AV32" s="149"/>
      <c r="AW32" s="149"/>
      <c r="AX32" s="150"/>
      <c r="AY32" s="149"/>
      <c r="AZ32" s="149"/>
      <c r="BA32" s="149"/>
      <c r="BB32" s="149"/>
      <c r="BC32" s="151"/>
    </row>
    <row r="33" spans="2:55" s="143" customFormat="1" ht="12" customHeight="1" x14ac:dyDescent="0.25">
      <c r="B33" s="194">
        <v>21</v>
      </c>
      <c r="C33" s="95"/>
      <c r="D33" s="95"/>
      <c r="E33" s="140"/>
      <c r="F33" s="218"/>
      <c r="G33" s="218" t="s">
        <v>169</v>
      </c>
      <c r="H33" s="218"/>
      <c r="I33" s="218"/>
      <c r="J33" s="218"/>
      <c r="K33" s="218"/>
      <c r="L33" s="218"/>
      <c r="M33" s="140"/>
      <c r="N33" s="140"/>
      <c r="O33" s="140"/>
      <c r="P33" s="138"/>
      <c r="Q33" s="140"/>
      <c r="R33" s="140"/>
      <c r="S33" s="140"/>
      <c r="T33" s="140"/>
      <c r="U33" s="140"/>
      <c r="V33" s="140"/>
      <c r="W33" s="140"/>
      <c r="Y33" s="144"/>
      <c r="Z33" s="145"/>
      <c r="AA33" s="145">
        <v>21</v>
      </c>
      <c r="AB33" s="146" t="str">
        <f t="shared" si="0"/>
        <v/>
      </c>
      <c r="AC33" s="146" t="str">
        <f t="shared" si="1"/>
        <v/>
      </c>
      <c r="AD33" s="146"/>
      <c r="AE33" s="192" t="s">
        <v>74</v>
      </c>
      <c r="AF33" s="193" t="e">
        <f>IF(AF32&lt;AF31,AF32,0)</f>
        <v>#NUM!</v>
      </c>
      <c r="AG33" s="193" t="e">
        <f>IF(AF32&lt;AF31,2,0)</f>
        <v>#NUM!</v>
      </c>
      <c r="AH33" s="193"/>
      <c r="AI33" s="148"/>
      <c r="AJ33" s="148"/>
      <c r="AK33" s="149"/>
      <c r="AL33" s="149"/>
      <c r="AM33" s="149"/>
      <c r="AN33" s="149"/>
      <c r="AO33" s="149"/>
      <c r="AP33" s="149" t="str">
        <f t="shared" si="2"/>
        <v/>
      </c>
      <c r="AQ33" s="149" t="str">
        <f t="shared" si="3"/>
        <v/>
      </c>
      <c r="AR33" s="149"/>
      <c r="AS33" s="149"/>
      <c r="AT33" s="149"/>
      <c r="AU33" s="149"/>
      <c r="AV33" s="149"/>
      <c r="AW33" s="149"/>
      <c r="AX33" s="150"/>
      <c r="AY33" s="149"/>
      <c r="AZ33" s="149"/>
      <c r="BA33" s="149"/>
      <c r="BB33" s="149"/>
      <c r="BC33" s="151"/>
    </row>
    <row r="34" spans="2:55" s="143" customFormat="1" ht="12" customHeight="1" x14ac:dyDescent="0.25">
      <c r="B34" s="194">
        <v>22</v>
      </c>
      <c r="C34" s="95"/>
      <c r="D34" s="95"/>
      <c r="E34" s="140"/>
      <c r="F34" s="226" t="s">
        <v>170</v>
      </c>
      <c r="G34" s="11"/>
      <c r="H34" s="11"/>
      <c r="I34" s="11"/>
      <c r="J34" s="11"/>
      <c r="K34" s="11"/>
      <c r="L34" s="218"/>
      <c r="M34" s="140"/>
      <c r="N34" s="140"/>
      <c r="O34" s="140"/>
      <c r="P34" s="138"/>
      <c r="Q34" s="140"/>
      <c r="R34" s="140"/>
      <c r="S34" s="140"/>
      <c r="T34" s="140"/>
      <c r="U34" s="140"/>
      <c r="V34" s="140"/>
      <c r="W34" s="140"/>
      <c r="Y34" s="144"/>
      <c r="Z34" s="145"/>
      <c r="AA34" s="145">
        <v>22</v>
      </c>
      <c r="AB34" s="146" t="str">
        <f t="shared" si="0"/>
        <v/>
      </c>
      <c r="AC34" s="146" t="str">
        <f t="shared" si="1"/>
        <v/>
      </c>
      <c r="AD34" s="146"/>
      <c r="AE34" s="203">
        <v>0</v>
      </c>
      <c r="AF34" s="193" t="e">
        <f>IF(AF32&lt;AF31,AF31,AF32)</f>
        <v>#NUM!</v>
      </c>
      <c r="AG34" s="193">
        <f>AG16-5</f>
        <v>4</v>
      </c>
      <c r="AH34" s="193">
        <f>AH16-5</f>
        <v>2</v>
      </c>
      <c r="AI34" s="148"/>
      <c r="AJ34" s="148"/>
      <c r="AK34" s="149"/>
      <c r="AL34" s="149"/>
      <c r="AM34" s="149"/>
      <c r="AN34" s="149"/>
      <c r="AO34" s="149"/>
      <c r="AP34" s="149" t="str">
        <f t="shared" si="2"/>
        <v/>
      </c>
      <c r="AQ34" s="149" t="str">
        <f t="shared" si="3"/>
        <v/>
      </c>
      <c r="AR34" s="149"/>
      <c r="AS34" s="149"/>
      <c r="AT34" s="149"/>
      <c r="AU34" s="149"/>
      <c r="AV34" s="149"/>
      <c r="AW34" s="149"/>
      <c r="AX34" s="150"/>
      <c r="AY34" s="149"/>
      <c r="AZ34" s="149"/>
      <c r="BA34" s="149"/>
      <c r="BB34" s="149"/>
      <c r="BC34" s="151"/>
    </row>
    <row r="35" spans="2:55" s="143" customFormat="1" ht="12" customHeight="1" x14ac:dyDescent="0.25">
      <c r="B35" s="194">
        <v>23</v>
      </c>
      <c r="C35" s="95"/>
      <c r="D35" s="95"/>
      <c r="E35" s="140"/>
      <c r="F35" s="227" t="s">
        <v>111</v>
      </c>
      <c r="G35" s="228" t="s">
        <v>171</v>
      </c>
      <c r="H35" s="229"/>
      <c r="I35" s="227" t="s">
        <v>111</v>
      </c>
      <c r="J35" s="228" t="s">
        <v>171</v>
      </c>
      <c r="K35" s="229"/>
      <c r="L35" s="218"/>
      <c r="M35" s="140"/>
      <c r="N35" s="140"/>
      <c r="O35" s="140"/>
      <c r="P35" s="138"/>
      <c r="Q35" s="140"/>
      <c r="R35" s="140"/>
      <c r="S35" s="140"/>
      <c r="T35" s="140"/>
      <c r="U35" s="140"/>
      <c r="V35" s="140"/>
      <c r="W35" s="140"/>
      <c r="Y35" s="144"/>
      <c r="Z35" s="145"/>
      <c r="AA35" s="145">
        <v>23</v>
      </c>
      <c r="AB35" s="146" t="str">
        <f t="shared" si="0"/>
        <v/>
      </c>
      <c r="AC35" s="146" t="str">
        <f t="shared" si="1"/>
        <v/>
      </c>
      <c r="AD35" s="146"/>
      <c r="AE35" s="203">
        <v>0</v>
      </c>
      <c r="AF35" s="193" t="e">
        <f>IF(AF32&lt;AF31,AF31,AF32)</f>
        <v>#NUM!</v>
      </c>
      <c r="AG35" s="193">
        <f t="shared" ref="AG35:AH43" si="5">AG17-5</f>
        <v>3</v>
      </c>
      <c r="AH35" s="193">
        <f t="shared" si="5"/>
        <v>3</v>
      </c>
      <c r="AI35" s="148"/>
      <c r="AJ35" s="148"/>
      <c r="AK35" s="149"/>
      <c r="AL35" s="149"/>
      <c r="AM35" s="149"/>
      <c r="AN35" s="149"/>
      <c r="AO35" s="149"/>
      <c r="AP35" s="149" t="str">
        <f t="shared" si="2"/>
        <v/>
      </c>
      <c r="AQ35" s="149" t="str">
        <f t="shared" si="3"/>
        <v/>
      </c>
      <c r="AR35" s="149"/>
      <c r="AS35" s="149"/>
      <c r="AT35" s="149"/>
      <c r="AU35" s="149"/>
      <c r="AV35" s="149"/>
      <c r="AW35" s="149"/>
      <c r="AX35" s="150"/>
      <c r="AY35" s="149"/>
      <c r="AZ35" s="149"/>
      <c r="BA35" s="149"/>
      <c r="BB35" s="149"/>
      <c r="BC35" s="151"/>
    </row>
    <row r="36" spans="2:55" s="143" customFormat="1" ht="12" customHeight="1" x14ac:dyDescent="0.25">
      <c r="B36" s="194">
        <v>24</v>
      </c>
      <c r="C36" s="95"/>
      <c r="D36" s="95"/>
      <c r="E36" s="140"/>
      <c r="F36" s="227" t="s">
        <v>114</v>
      </c>
      <c r="G36" s="230"/>
      <c r="H36" s="231"/>
      <c r="I36" s="227" t="s">
        <v>114</v>
      </c>
      <c r="J36" s="230"/>
      <c r="K36" s="231"/>
      <c r="L36" s="218"/>
      <c r="M36" s="140"/>
      <c r="N36" s="140"/>
      <c r="O36" s="140"/>
      <c r="P36" s="138"/>
      <c r="Q36" s="140"/>
      <c r="R36" s="140"/>
      <c r="S36" s="140"/>
      <c r="T36" s="140"/>
      <c r="U36" s="140"/>
      <c r="V36" s="140"/>
      <c r="W36" s="140"/>
      <c r="Y36" s="144"/>
      <c r="Z36" s="145"/>
      <c r="AA36" s="145">
        <v>24</v>
      </c>
      <c r="AB36" s="146" t="str">
        <f t="shared" si="0"/>
        <v/>
      </c>
      <c r="AC36" s="146" t="str">
        <f t="shared" si="1"/>
        <v/>
      </c>
      <c r="AD36" s="146"/>
      <c r="AE36" s="203">
        <v>0.25</v>
      </c>
      <c r="AF36" s="193" t="e">
        <f t="shared" ref="AF36:AF41" si="6">PERCENTILE($AC$13:$AC$1012,AE36)</f>
        <v>#NUM!</v>
      </c>
      <c r="AG36" s="193">
        <f t="shared" si="5"/>
        <v>3</v>
      </c>
      <c r="AH36" s="193">
        <f t="shared" si="5"/>
        <v>3</v>
      </c>
      <c r="AI36" s="148"/>
      <c r="AJ36" s="148"/>
      <c r="AK36" s="149"/>
      <c r="AL36" s="149"/>
      <c r="AM36" s="149"/>
      <c r="AN36" s="149"/>
      <c r="AO36" s="149"/>
      <c r="AP36" s="149" t="str">
        <f t="shared" si="2"/>
        <v/>
      </c>
      <c r="AQ36" s="149" t="str">
        <f t="shared" si="3"/>
        <v/>
      </c>
      <c r="AR36" s="149"/>
      <c r="AS36" s="149"/>
      <c r="AT36" s="149"/>
      <c r="AU36" s="149"/>
      <c r="AV36" s="149"/>
      <c r="AW36" s="149"/>
      <c r="AX36" s="150"/>
      <c r="AY36" s="149"/>
      <c r="AZ36" s="149"/>
      <c r="BA36" s="149"/>
      <c r="BB36" s="149"/>
      <c r="BC36" s="151"/>
    </row>
    <row r="37" spans="2:55" s="143" customFormat="1" ht="12" customHeight="1" x14ac:dyDescent="0.25">
      <c r="B37" s="194">
        <v>25</v>
      </c>
      <c r="C37" s="95"/>
      <c r="D37" s="95"/>
      <c r="E37" s="140"/>
      <c r="F37" s="232" t="s">
        <v>172</v>
      </c>
      <c r="G37" s="233"/>
      <c r="H37" s="234"/>
      <c r="I37" s="232" t="s">
        <v>172</v>
      </c>
      <c r="J37" s="233"/>
      <c r="K37" s="234"/>
      <c r="L37" s="218"/>
      <c r="M37" s="140"/>
      <c r="N37" s="140"/>
      <c r="O37" s="140"/>
      <c r="P37" s="138"/>
      <c r="Q37" s="140"/>
      <c r="R37" s="140"/>
      <c r="S37" s="140"/>
      <c r="T37" s="140"/>
      <c r="U37" s="140"/>
      <c r="V37" s="140"/>
      <c r="W37" s="140"/>
      <c r="Y37" s="144"/>
      <c r="Z37" s="145"/>
      <c r="AA37" s="145">
        <v>25</v>
      </c>
      <c r="AB37" s="146" t="str">
        <f t="shared" si="0"/>
        <v/>
      </c>
      <c r="AC37" s="146" t="str">
        <f t="shared" si="1"/>
        <v/>
      </c>
      <c r="AD37" s="146"/>
      <c r="AE37" s="203">
        <v>0.25</v>
      </c>
      <c r="AF37" s="193" t="e">
        <f t="shared" si="6"/>
        <v>#NUM!</v>
      </c>
      <c r="AG37" s="193">
        <f t="shared" si="5"/>
        <v>5</v>
      </c>
      <c r="AH37" s="193">
        <f t="shared" si="5"/>
        <v>1</v>
      </c>
      <c r="AI37" s="148"/>
      <c r="AJ37" s="148"/>
      <c r="AK37" s="149"/>
      <c r="AL37" s="149"/>
      <c r="AM37" s="149"/>
      <c r="AN37" s="149"/>
      <c r="AO37" s="149"/>
      <c r="AP37" s="149" t="str">
        <f t="shared" si="2"/>
        <v/>
      </c>
      <c r="AQ37" s="149" t="str">
        <f t="shared" si="3"/>
        <v/>
      </c>
      <c r="AR37" s="149"/>
      <c r="AS37" s="149"/>
      <c r="AT37" s="149"/>
      <c r="AU37" s="149"/>
      <c r="AV37" s="149"/>
      <c r="AW37" s="149"/>
      <c r="AX37" s="150"/>
      <c r="AY37" s="149"/>
      <c r="AZ37" s="149"/>
      <c r="BA37" s="149"/>
      <c r="BB37" s="149"/>
      <c r="BC37" s="151"/>
    </row>
    <row r="38" spans="2:55" s="143" customFormat="1" ht="12" customHeight="1" x14ac:dyDescent="0.25">
      <c r="B38" s="194">
        <v>26</v>
      </c>
      <c r="C38" s="95"/>
      <c r="D38" s="95"/>
      <c r="E38" s="140"/>
      <c r="F38" s="235"/>
      <c r="G38" s="236">
        <v>0.05</v>
      </c>
      <c r="H38" s="236">
        <v>0.01</v>
      </c>
      <c r="I38" s="235"/>
      <c r="J38" s="227">
        <v>0.05</v>
      </c>
      <c r="K38" s="227">
        <v>0.01</v>
      </c>
      <c r="L38" s="218"/>
      <c r="M38" s="140"/>
      <c r="N38" s="140"/>
      <c r="O38" s="140"/>
      <c r="P38" s="138"/>
      <c r="Q38" s="140"/>
      <c r="R38" s="140"/>
      <c r="S38" s="140"/>
      <c r="T38" s="140"/>
      <c r="U38" s="140"/>
      <c r="V38" s="140"/>
      <c r="W38" s="140"/>
      <c r="Y38" s="144"/>
      <c r="Z38" s="145"/>
      <c r="AA38" s="145">
        <v>26</v>
      </c>
      <c r="AB38" s="146" t="str">
        <f t="shared" si="0"/>
        <v/>
      </c>
      <c r="AC38" s="146" t="str">
        <f t="shared" si="1"/>
        <v/>
      </c>
      <c r="AD38" s="146"/>
      <c r="AE38" s="203">
        <v>0.5</v>
      </c>
      <c r="AF38" s="193" t="e">
        <f t="shared" si="6"/>
        <v>#NUM!</v>
      </c>
      <c r="AG38" s="193">
        <f t="shared" si="5"/>
        <v>5</v>
      </c>
      <c r="AH38" s="193">
        <f t="shared" si="5"/>
        <v>1</v>
      </c>
      <c r="AI38" s="148"/>
      <c r="AJ38" s="148"/>
      <c r="AK38" s="149"/>
      <c r="AL38" s="149"/>
      <c r="AM38" s="149"/>
      <c r="AN38" s="149"/>
      <c r="AO38" s="149"/>
      <c r="AP38" s="149" t="str">
        <f t="shared" si="2"/>
        <v/>
      </c>
      <c r="AQ38" s="149" t="str">
        <f t="shared" si="3"/>
        <v/>
      </c>
      <c r="AR38" s="149"/>
      <c r="AS38" s="149"/>
      <c r="AT38" s="149"/>
      <c r="AU38" s="149"/>
      <c r="AV38" s="149"/>
      <c r="AW38" s="149"/>
      <c r="AX38" s="150"/>
      <c r="AY38" s="149"/>
      <c r="AZ38" s="149"/>
      <c r="BA38" s="149"/>
      <c r="BB38" s="149"/>
      <c r="BC38" s="151"/>
    </row>
    <row r="39" spans="2:55" s="143" customFormat="1" ht="12" customHeight="1" x14ac:dyDescent="0.25">
      <c r="B39" s="194">
        <v>27</v>
      </c>
      <c r="C39" s="95"/>
      <c r="D39" s="95"/>
      <c r="E39" s="140"/>
      <c r="F39" s="237">
        <v>4</v>
      </c>
      <c r="G39" s="238">
        <v>2.78</v>
      </c>
      <c r="H39" s="238">
        <v>4.5999999999999996</v>
      </c>
      <c r="I39" s="239">
        <v>21</v>
      </c>
      <c r="J39" s="238">
        <v>2.08</v>
      </c>
      <c r="K39" s="238">
        <v>2.83</v>
      </c>
      <c r="L39" s="218"/>
      <c r="M39" s="140"/>
      <c r="N39" s="140"/>
      <c r="O39" s="140"/>
      <c r="P39" s="138"/>
      <c r="Q39" s="140"/>
      <c r="R39" s="140"/>
      <c r="S39" s="140"/>
      <c r="T39" s="140"/>
      <c r="U39" s="140"/>
      <c r="V39" s="140"/>
      <c r="W39" s="140"/>
      <c r="Y39" s="144"/>
      <c r="Z39" s="145"/>
      <c r="AA39" s="145">
        <v>27</v>
      </c>
      <c r="AB39" s="146" t="str">
        <f t="shared" si="0"/>
        <v/>
      </c>
      <c r="AC39" s="146" t="str">
        <f t="shared" si="1"/>
        <v/>
      </c>
      <c r="AD39" s="146"/>
      <c r="AE39" s="203">
        <v>0.5</v>
      </c>
      <c r="AF39" s="193" t="e">
        <f t="shared" si="6"/>
        <v>#NUM!</v>
      </c>
      <c r="AG39" s="193">
        <f t="shared" si="5"/>
        <v>1</v>
      </c>
      <c r="AH39" s="193">
        <f t="shared" si="5"/>
        <v>5</v>
      </c>
      <c r="AI39" s="148"/>
      <c r="AJ39" s="148"/>
      <c r="AK39" s="149"/>
      <c r="AL39" s="149"/>
      <c r="AM39" s="149"/>
      <c r="AN39" s="149"/>
      <c r="AO39" s="149"/>
      <c r="AP39" s="149" t="str">
        <f t="shared" si="2"/>
        <v/>
      </c>
      <c r="AQ39" s="149" t="str">
        <f t="shared" si="3"/>
        <v/>
      </c>
      <c r="AR39" s="149"/>
      <c r="AS39" s="149"/>
      <c r="AT39" s="149"/>
      <c r="AU39" s="149"/>
      <c r="AV39" s="149"/>
      <c r="AW39" s="149"/>
      <c r="AX39" s="150"/>
      <c r="AY39" s="149"/>
      <c r="AZ39" s="149"/>
      <c r="BA39" s="149"/>
      <c r="BB39" s="149"/>
      <c r="BC39" s="151"/>
    </row>
    <row r="40" spans="2:55" s="143" customFormat="1" ht="12" customHeight="1" x14ac:dyDescent="0.25">
      <c r="B40" s="194">
        <v>28</v>
      </c>
      <c r="C40" s="95"/>
      <c r="D40" s="95"/>
      <c r="E40" s="140"/>
      <c r="F40" s="237">
        <v>5</v>
      </c>
      <c r="G40" s="238">
        <v>2.57</v>
      </c>
      <c r="H40" s="238">
        <v>4.03</v>
      </c>
      <c r="I40" s="239">
        <v>22</v>
      </c>
      <c r="J40" s="238">
        <v>2.0699999999999998</v>
      </c>
      <c r="K40" s="238">
        <v>2.82</v>
      </c>
      <c r="L40" s="218"/>
      <c r="M40" s="140"/>
      <c r="N40" s="140"/>
      <c r="O40" s="140"/>
      <c r="P40" s="138"/>
      <c r="Q40" s="140"/>
      <c r="R40" s="140"/>
      <c r="S40" s="140"/>
      <c r="T40" s="140"/>
      <c r="U40" s="140"/>
      <c r="V40" s="140"/>
      <c r="W40" s="140"/>
      <c r="Y40" s="144"/>
      <c r="Z40" s="145"/>
      <c r="AA40" s="145">
        <v>28</v>
      </c>
      <c r="AB40" s="146" t="str">
        <f t="shared" si="0"/>
        <v/>
      </c>
      <c r="AC40" s="146" t="str">
        <f t="shared" si="1"/>
        <v/>
      </c>
      <c r="AD40" s="146"/>
      <c r="AE40" s="203">
        <v>0.75</v>
      </c>
      <c r="AF40" s="193" t="e">
        <f t="shared" si="6"/>
        <v>#NUM!</v>
      </c>
      <c r="AG40" s="193">
        <f t="shared" si="5"/>
        <v>1</v>
      </c>
      <c r="AH40" s="193">
        <f t="shared" si="5"/>
        <v>5</v>
      </c>
      <c r="AI40" s="148"/>
      <c r="AJ40" s="148"/>
      <c r="AK40" s="149"/>
      <c r="AL40" s="149"/>
      <c r="AM40" s="149"/>
      <c r="AN40" s="149"/>
      <c r="AO40" s="149"/>
      <c r="AP40" s="149" t="str">
        <f t="shared" si="2"/>
        <v/>
      </c>
      <c r="AQ40" s="149" t="str">
        <f t="shared" si="3"/>
        <v/>
      </c>
      <c r="AR40" s="149"/>
      <c r="AS40" s="149"/>
      <c r="AT40" s="149"/>
      <c r="AU40" s="149"/>
      <c r="AV40" s="149"/>
      <c r="AW40" s="149"/>
      <c r="AX40" s="150"/>
      <c r="AY40" s="149"/>
      <c r="AZ40" s="149"/>
      <c r="BA40" s="149"/>
      <c r="BB40" s="149"/>
      <c r="BC40" s="151"/>
    </row>
    <row r="41" spans="2:55" s="143" customFormat="1" ht="12" customHeight="1" x14ac:dyDescent="0.25">
      <c r="B41" s="194">
        <v>29</v>
      </c>
      <c r="C41" s="95"/>
      <c r="D41" s="95"/>
      <c r="E41" s="140"/>
      <c r="F41" s="237">
        <v>6</v>
      </c>
      <c r="G41" s="238">
        <v>2.4500000000000002</v>
      </c>
      <c r="H41" s="238">
        <v>3.71</v>
      </c>
      <c r="I41" s="239">
        <v>23</v>
      </c>
      <c r="J41" s="238">
        <v>2.0699999999999998</v>
      </c>
      <c r="K41" s="238">
        <v>2.81</v>
      </c>
      <c r="L41" s="218"/>
      <c r="M41" s="140"/>
      <c r="N41" s="140"/>
      <c r="O41" s="140"/>
      <c r="P41" s="138"/>
      <c r="Q41" s="140"/>
      <c r="R41" s="140"/>
      <c r="S41" s="140"/>
      <c r="T41" s="140"/>
      <c r="U41" s="140"/>
      <c r="V41" s="140"/>
      <c r="W41" s="140"/>
      <c r="Y41" s="144"/>
      <c r="Z41" s="145"/>
      <c r="AA41" s="145">
        <v>29</v>
      </c>
      <c r="AB41" s="146" t="str">
        <f t="shared" si="0"/>
        <v/>
      </c>
      <c r="AC41" s="146" t="str">
        <f t="shared" si="1"/>
        <v/>
      </c>
      <c r="AD41" s="146"/>
      <c r="AE41" s="203">
        <v>0.75</v>
      </c>
      <c r="AF41" s="193" t="e">
        <f t="shared" si="6"/>
        <v>#NUM!</v>
      </c>
      <c r="AG41" s="193">
        <f t="shared" si="5"/>
        <v>3</v>
      </c>
      <c r="AH41" s="193">
        <f t="shared" si="5"/>
        <v>3</v>
      </c>
      <c r="AI41" s="148"/>
      <c r="AJ41" s="148"/>
      <c r="AK41" s="149"/>
      <c r="AL41" s="149"/>
      <c r="AM41" s="149"/>
      <c r="AN41" s="149"/>
      <c r="AO41" s="149"/>
      <c r="AP41" s="149" t="str">
        <f t="shared" si="2"/>
        <v/>
      </c>
      <c r="AQ41" s="149" t="str">
        <f t="shared" si="3"/>
        <v/>
      </c>
      <c r="AR41" s="149"/>
      <c r="AS41" s="149"/>
      <c r="AT41" s="149"/>
      <c r="AU41" s="149"/>
      <c r="AV41" s="149"/>
      <c r="AW41" s="149"/>
      <c r="AX41" s="150"/>
      <c r="AY41" s="149"/>
      <c r="AZ41" s="149"/>
      <c r="BA41" s="149"/>
      <c r="BB41" s="149"/>
      <c r="BC41" s="151"/>
    </row>
    <row r="42" spans="2:55" s="143" customFormat="1" ht="12" customHeight="1" x14ac:dyDescent="0.25">
      <c r="B42" s="194">
        <v>30</v>
      </c>
      <c r="C42" s="95"/>
      <c r="D42" s="95"/>
      <c r="E42" s="140"/>
      <c r="F42" s="237">
        <v>7</v>
      </c>
      <c r="G42" s="238">
        <v>2.36</v>
      </c>
      <c r="H42" s="238">
        <v>3.5</v>
      </c>
      <c r="I42" s="239">
        <v>24</v>
      </c>
      <c r="J42" s="238">
        <v>2.06</v>
      </c>
      <c r="K42" s="238">
        <v>2.8</v>
      </c>
      <c r="L42" s="218"/>
      <c r="M42" s="140"/>
      <c r="N42" s="140"/>
      <c r="O42" s="140"/>
      <c r="P42" s="138"/>
      <c r="Q42" s="140"/>
      <c r="R42" s="140"/>
      <c r="S42" s="140"/>
      <c r="T42" s="140"/>
      <c r="U42" s="140"/>
      <c r="V42" s="140"/>
      <c r="W42" s="140"/>
      <c r="Y42" s="144"/>
      <c r="Z42" s="145"/>
      <c r="AA42" s="145">
        <v>30</v>
      </c>
      <c r="AB42" s="146" t="str">
        <f t="shared" si="0"/>
        <v/>
      </c>
      <c r="AC42" s="146" t="str">
        <f t="shared" si="1"/>
        <v/>
      </c>
      <c r="AD42" s="146"/>
      <c r="AE42" s="203">
        <v>1</v>
      </c>
      <c r="AF42" s="193" t="e">
        <f>IF(AF46&gt;AF45,AF45,AF46)</f>
        <v>#NUM!</v>
      </c>
      <c r="AG42" s="193">
        <f t="shared" si="5"/>
        <v>3</v>
      </c>
      <c r="AH42" s="193">
        <f t="shared" si="5"/>
        <v>3</v>
      </c>
      <c r="AI42" s="148"/>
      <c r="AJ42" s="148"/>
      <c r="AK42" s="149"/>
      <c r="AL42" s="149"/>
      <c r="AM42" s="149"/>
      <c r="AN42" s="149"/>
      <c r="AO42" s="149"/>
      <c r="AP42" s="149" t="str">
        <f t="shared" si="2"/>
        <v/>
      </c>
      <c r="AQ42" s="149" t="str">
        <f t="shared" si="3"/>
        <v/>
      </c>
      <c r="AR42" s="149"/>
      <c r="AS42" s="149"/>
      <c r="AT42" s="149"/>
      <c r="AU42" s="149"/>
      <c r="AV42" s="149"/>
      <c r="AW42" s="149"/>
      <c r="AX42" s="150"/>
      <c r="AY42" s="149"/>
      <c r="AZ42" s="149"/>
      <c r="BA42" s="149"/>
      <c r="BB42" s="149"/>
      <c r="BC42" s="151"/>
    </row>
    <row r="43" spans="2:55" s="143" customFormat="1" ht="12" customHeight="1" x14ac:dyDescent="0.25">
      <c r="B43" s="194">
        <v>31</v>
      </c>
      <c r="C43" s="95"/>
      <c r="D43" s="95"/>
      <c r="E43" s="138"/>
      <c r="F43" s="237">
        <v>8</v>
      </c>
      <c r="G43" s="238">
        <v>2.31</v>
      </c>
      <c r="H43" s="238">
        <v>3.36</v>
      </c>
      <c r="I43" s="239">
        <v>25</v>
      </c>
      <c r="J43" s="238">
        <v>2.06</v>
      </c>
      <c r="K43" s="238">
        <v>2.79</v>
      </c>
      <c r="L43" s="218"/>
      <c r="M43" s="138"/>
      <c r="N43" s="138"/>
      <c r="O43" s="138"/>
      <c r="P43" s="138"/>
      <c r="Q43" s="138"/>
      <c r="R43" s="240" t="s">
        <v>173</v>
      </c>
      <c r="S43" s="240"/>
      <c r="T43" s="240"/>
      <c r="U43" s="240"/>
      <c r="V43" s="240"/>
      <c r="W43" s="240"/>
      <c r="X43" s="136"/>
      <c r="Y43" s="144"/>
      <c r="Z43" s="145"/>
      <c r="AA43" s="145">
        <v>31</v>
      </c>
      <c r="AB43" s="146" t="str">
        <f t="shared" si="0"/>
        <v/>
      </c>
      <c r="AC43" s="146" t="str">
        <f t="shared" si="1"/>
        <v/>
      </c>
      <c r="AD43" s="146"/>
      <c r="AE43" s="203">
        <v>1</v>
      </c>
      <c r="AF43" s="193" t="e">
        <f>IF(AF46&gt;AF45,AF45,AF46)</f>
        <v>#NUM!</v>
      </c>
      <c r="AG43" s="193">
        <f t="shared" si="5"/>
        <v>4</v>
      </c>
      <c r="AH43" s="193">
        <f t="shared" si="5"/>
        <v>2</v>
      </c>
      <c r="AI43" s="148"/>
      <c r="AJ43" s="148"/>
      <c r="AK43" s="149"/>
      <c r="AL43" s="149"/>
      <c r="AM43" s="149"/>
      <c r="AN43" s="149"/>
      <c r="AO43" s="149"/>
      <c r="AP43" s="149" t="str">
        <f t="shared" si="2"/>
        <v/>
      </c>
      <c r="AQ43" s="149" t="str">
        <f t="shared" si="3"/>
        <v/>
      </c>
      <c r="AR43" s="149"/>
      <c r="AS43" s="149"/>
      <c r="AT43" s="149"/>
      <c r="AU43" s="149"/>
      <c r="AV43" s="149"/>
      <c r="AW43" s="149"/>
      <c r="AX43" s="150"/>
      <c r="AY43" s="149"/>
      <c r="AZ43" s="149"/>
      <c r="BA43" s="149"/>
      <c r="BB43" s="149"/>
      <c r="BC43" s="151"/>
    </row>
    <row r="44" spans="2:55" s="143" customFormat="1" ht="12" customHeight="1" x14ac:dyDescent="0.25">
      <c r="B44" s="194">
        <v>32</v>
      </c>
      <c r="C44" s="95"/>
      <c r="D44" s="95"/>
      <c r="E44" s="138"/>
      <c r="F44" s="237">
        <v>9</v>
      </c>
      <c r="G44" s="238">
        <v>2.2599999999999998</v>
      </c>
      <c r="H44" s="238">
        <v>3.25</v>
      </c>
      <c r="I44" s="239">
        <v>26</v>
      </c>
      <c r="J44" s="238">
        <v>2.06</v>
      </c>
      <c r="K44" s="238">
        <v>2.78</v>
      </c>
      <c r="L44" s="218"/>
      <c r="M44" s="138"/>
      <c r="N44" s="138"/>
      <c r="O44" s="138"/>
      <c r="P44" s="138"/>
      <c r="Q44" s="138"/>
      <c r="R44" s="240"/>
      <c r="S44" s="240"/>
      <c r="T44" s="240"/>
      <c r="U44" s="240"/>
      <c r="V44" s="240"/>
      <c r="W44" s="240"/>
      <c r="X44" s="136"/>
      <c r="Y44" s="144"/>
      <c r="Z44" s="145"/>
      <c r="AA44" s="145">
        <v>32</v>
      </c>
      <c r="AB44" s="146" t="str">
        <f t="shared" si="0"/>
        <v/>
      </c>
      <c r="AC44" s="146" t="str">
        <f t="shared" si="1"/>
        <v/>
      </c>
      <c r="AD44" s="146"/>
      <c r="AE44" s="192" t="s">
        <v>74</v>
      </c>
      <c r="AF44" s="193" t="e">
        <f>IF(AF46&gt;AF45,AF46,0)</f>
        <v>#NUM!</v>
      </c>
      <c r="AG44" s="193" t="e">
        <f>IF(AF46&gt;AF45,2,0)</f>
        <v>#NUM!</v>
      </c>
      <c r="AH44" s="193"/>
      <c r="AI44" s="148"/>
      <c r="AJ44" s="148"/>
      <c r="AK44" s="149"/>
      <c r="AL44" s="149"/>
      <c r="AM44" s="149"/>
      <c r="AN44" s="149"/>
      <c r="AO44" s="149"/>
      <c r="AP44" s="149" t="str">
        <f t="shared" si="2"/>
        <v/>
      </c>
      <c r="AQ44" s="149" t="str">
        <f t="shared" si="3"/>
        <v/>
      </c>
      <c r="AR44" s="149"/>
      <c r="AS44" s="149"/>
      <c r="AT44" s="149"/>
      <c r="AU44" s="149"/>
      <c r="AV44" s="149"/>
      <c r="AW44" s="149"/>
      <c r="AX44" s="150"/>
      <c r="AY44" s="149"/>
      <c r="AZ44" s="149"/>
      <c r="BA44" s="149"/>
      <c r="BB44" s="149"/>
      <c r="BC44" s="151"/>
    </row>
    <row r="45" spans="2:55" s="143" customFormat="1" ht="12" customHeight="1" x14ac:dyDescent="0.25">
      <c r="B45" s="194">
        <v>33</v>
      </c>
      <c r="C45" s="95"/>
      <c r="D45" s="95"/>
      <c r="E45" s="138"/>
      <c r="F45" s="237">
        <v>10</v>
      </c>
      <c r="G45" s="238">
        <v>2.23</v>
      </c>
      <c r="H45" s="238">
        <v>3.17</v>
      </c>
      <c r="I45" s="239">
        <v>27</v>
      </c>
      <c r="J45" s="238">
        <v>2.0499999999999998</v>
      </c>
      <c r="K45" s="238">
        <v>2.77</v>
      </c>
      <c r="L45" s="21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6"/>
      <c r="Y45" s="144"/>
      <c r="Z45" s="145"/>
      <c r="AA45" s="145">
        <v>33</v>
      </c>
      <c r="AB45" s="146" t="str">
        <f t="shared" si="0"/>
        <v/>
      </c>
      <c r="AC45" s="146" t="str">
        <f t="shared" si="1"/>
        <v/>
      </c>
      <c r="AD45" s="146"/>
      <c r="AE45" s="192" t="s">
        <v>72</v>
      </c>
      <c r="AF45" s="193" t="e">
        <f>AF41+AG30</f>
        <v>#NUM!</v>
      </c>
      <c r="AG45" s="193"/>
      <c r="AH45" s="193"/>
      <c r="AI45" s="148"/>
      <c r="AJ45" s="148"/>
      <c r="AK45" s="149"/>
      <c r="AL45" s="149"/>
      <c r="AM45" s="149"/>
      <c r="AN45" s="149"/>
      <c r="AO45" s="149"/>
      <c r="AP45" s="149" t="str">
        <f t="shared" si="2"/>
        <v/>
      </c>
      <c r="AQ45" s="149" t="str">
        <f t="shared" si="3"/>
        <v/>
      </c>
      <c r="AR45" s="149"/>
      <c r="AS45" s="149"/>
      <c r="AT45" s="149"/>
      <c r="AU45" s="149"/>
      <c r="AV45" s="149"/>
      <c r="AW45" s="149"/>
      <c r="AX45" s="150"/>
      <c r="AY45" s="149"/>
      <c r="AZ45" s="149"/>
      <c r="BA45" s="149"/>
      <c r="BB45" s="149"/>
      <c r="BC45" s="151"/>
    </row>
    <row r="46" spans="2:55" s="143" customFormat="1" ht="12" customHeight="1" x14ac:dyDescent="0.25">
      <c r="B46" s="194">
        <v>34</v>
      </c>
      <c r="C46" s="95"/>
      <c r="D46" s="95"/>
      <c r="E46" s="138"/>
      <c r="F46" s="237">
        <v>11</v>
      </c>
      <c r="G46" s="238">
        <v>2.2000000000000002</v>
      </c>
      <c r="H46" s="238">
        <v>3.11</v>
      </c>
      <c r="I46" s="239">
        <v>28</v>
      </c>
      <c r="J46" s="238">
        <v>2.0499999999999998</v>
      </c>
      <c r="K46" s="238">
        <v>2.76</v>
      </c>
      <c r="L46" s="21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8"/>
      <c r="X46" s="136"/>
      <c r="Y46" s="144"/>
      <c r="Z46" s="145"/>
      <c r="AA46" s="145">
        <v>34</v>
      </c>
      <c r="AB46" s="146" t="str">
        <f t="shared" si="0"/>
        <v/>
      </c>
      <c r="AC46" s="146" t="str">
        <f t="shared" si="1"/>
        <v/>
      </c>
      <c r="AD46" s="146"/>
      <c r="AE46" s="192" t="s">
        <v>86</v>
      </c>
      <c r="AF46" s="193">
        <f>MAX(AC13:AC1012)</f>
        <v>0</v>
      </c>
      <c r="AG46" s="193"/>
      <c r="AH46" s="193"/>
      <c r="AI46" s="148"/>
      <c r="AJ46" s="148"/>
      <c r="AK46" s="149"/>
      <c r="AL46" s="149"/>
      <c r="AM46" s="149"/>
      <c r="AN46" s="149"/>
      <c r="AO46" s="149"/>
      <c r="AP46" s="149" t="str">
        <f t="shared" si="2"/>
        <v/>
      </c>
      <c r="AQ46" s="149" t="str">
        <f t="shared" si="3"/>
        <v/>
      </c>
      <c r="AR46" s="149"/>
      <c r="AS46" s="149"/>
      <c r="AT46" s="149"/>
      <c r="AU46" s="149"/>
      <c r="AV46" s="149"/>
      <c r="AW46" s="149"/>
      <c r="AX46" s="150"/>
      <c r="AY46" s="149"/>
      <c r="AZ46" s="149"/>
      <c r="BA46" s="149"/>
      <c r="BB46" s="149"/>
      <c r="BC46" s="151"/>
    </row>
    <row r="47" spans="2:55" s="143" customFormat="1" ht="12" customHeight="1" x14ac:dyDescent="0.2">
      <c r="B47" s="194">
        <v>35</v>
      </c>
      <c r="C47" s="95"/>
      <c r="D47" s="95"/>
      <c r="E47" s="138"/>
      <c r="F47" s="237">
        <v>12</v>
      </c>
      <c r="G47" s="238">
        <v>2.1800000000000002</v>
      </c>
      <c r="H47" s="238">
        <v>3.05</v>
      </c>
      <c r="I47" s="239">
        <v>29</v>
      </c>
      <c r="J47" s="238">
        <v>2.0499999999999998</v>
      </c>
      <c r="K47" s="238">
        <v>2.76</v>
      </c>
      <c r="L47" s="218"/>
      <c r="M47" s="138"/>
      <c r="N47" s="138"/>
      <c r="O47" s="138"/>
      <c r="P47" s="138"/>
      <c r="Q47" s="138"/>
      <c r="R47" s="138"/>
      <c r="S47" s="138"/>
      <c r="T47" s="138"/>
      <c r="U47" s="138"/>
      <c r="V47" s="138"/>
      <c r="W47" s="138"/>
      <c r="X47" s="136"/>
      <c r="Y47" s="144"/>
      <c r="Z47" s="145"/>
      <c r="AA47" s="145">
        <v>35</v>
      </c>
      <c r="AB47" s="146" t="str">
        <f t="shared" si="0"/>
        <v/>
      </c>
      <c r="AC47" s="146" t="str">
        <f t="shared" si="1"/>
        <v/>
      </c>
      <c r="AD47" s="146"/>
      <c r="AE47" s="147"/>
      <c r="AF47" s="148"/>
      <c r="AG47" s="148"/>
      <c r="AH47" s="148"/>
      <c r="AI47" s="148"/>
      <c r="AJ47" s="148"/>
      <c r="AK47" s="149"/>
      <c r="AL47" s="149"/>
      <c r="AM47" s="149"/>
      <c r="AN47" s="149"/>
      <c r="AO47" s="149"/>
      <c r="AP47" s="149" t="str">
        <f t="shared" si="2"/>
        <v/>
      </c>
      <c r="AQ47" s="149" t="str">
        <f t="shared" si="3"/>
        <v/>
      </c>
      <c r="AR47" s="149"/>
      <c r="AS47" s="149"/>
      <c r="AT47" s="149"/>
      <c r="AU47" s="149"/>
      <c r="AV47" s="149"/>
      <c r="AW47" s="149"/>
      <c r="AX47" s="150"/>
      <c r="AY47" s="149"/>
      <c r="AZ47" s="149"/>
      <c r="BA47" s="149"/>
      <c r="BB47" s="149"/>
      <c r="BC47" s="151"/>
    </row>
    <row r="48" spans="2:55" s="143" customFormat="1" ht="12" customHeight="1" x14ac:dyDescent="0.2">
      <c r="B48" s="194">
        <v>36</v>
      </c>
      <c r="C48" s="95"/>
      <c r="D48" s="95"/>
      <c r="E48" s="138"/>
      <c r="F48" s="237">
        <v>13</v>
      </c>
      <c r="G48" s="238">
        <v>2.16</v>
      </c>
      <c r="H48" s="238">
        <v>3.01</v>
      </c>
      <c r="I48" s="239">
        <v>30</v>
      </c>
      <c r="J48" s="238">
        <v>2.04</v>
      </c>
      <c r="K48" s="238">
        <v>2.75</v>
      </c>
      <c r="L48" s="21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138"/>
      <c r="X48" s="136"/>
      <c r="Y48" s="144"/>
      <c r="Z48" s="145"/>
      <c r="AA48" s="145">
        <v>36</v>
      </c>
      <c r="AB48" s="146" t="str">
        <f t="shared" si="0"/>
        <v/>
      </c>
      <c r="AC48" s="146" t="str">
        <f t="shared" si="1"/>
        <v/>
      </c>
      <c r="AD48" s="146"/>
      <c r="AE48" s="147"/>
      <c r="AF48" s="148"/>
      <c r="AG48" s="148"/>
      <c r="AH48" s="148"/>
      <c r="AI48" s="148"/>
      <c r="AJ48" s="148"/>
      <c r="AK48" s="149"/>
      <c r="AL48" s="149"/>
      <c r="AM48" s="149"/>
      <c r="AN48" s="149"/>
      <c r="AO48" s="149"/>
      <c r="AP48" s="149" t="str">
        <f t="shared" si="2"/>
        <v/>
      </c>
      <c r="AQ48" s="149" t="str">
        <f t="shared" si="3"/>
        <v/>
      </c>
      <c r="AR48" s="149"/>
      <c r="AS48" s="149"/>
      <c r="AT48" s="149"/>
      <c r="AU48" s="149"/>
      <c r="AV48" s="149"/>
      <c r="AW48" s="149"/>
      <c r="AX48" s="150"/>
      <c r="AY48" s="149"/>
      <c r="AZ48" s="149"/>
      <c r="BA48" s="149"/>
      <c r="BB48" s="149"/>
      <c r="BC48" s="151"/>
    </row>
    <row r="49" spans="1:55" s="143" customFormat="1" ht="12" customHeight="1" x14ac:dyDescent="0.2">
      <c r="B49" s="194">
        <v>37</v>
      </c>
      <c r="C49" s="95"/>
      <c r="D49" s="95"/>
      <c r="E49" s="138"/>
      <c r="F49" s="237">
        <v>14</v>
      </c>
      <c r="G49" s="238">
        <v>2.14</v>
      </c>
      <c r="H49" s="238">
        <v>2.98</v>
      </c>
      <c r="I49" s="239">
        <v>40</v>
      </c>
      <c r="J49" s="238">
        <v>2.02</v>
      </c>
      <c r="K49" s="238">
        <v>2.7</v>
      </c>
      <c r="L49" s="21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6"/>
      <c r="Y49" s="144"/>
      <c r="Z49" s="145"/>
      <c r="AA49" s="145">
        <v>37</v>
      </c>
      <c r="AB49" s="146" t="str">
        <f t="shared" si="0"/>
        <v/>
      </c>
      <c r="AC49" s="146" t="str">
        <f t="shared" si="1"/>
        <v/>
      </c>
      <c r="AD49" s="146"/>
      <c r="AE49" s="147"/>
      <c r="AF49" s="148"/>
      <c r="AG49" s="148"/>
      <c r="AH49" s="148"/>
      <c r="AI49" s="148"/>
      <c r="AJ49" s="148"/>
      <c r="AK49" s="149"/>
      <c r="AL49" s="149"/>
      <c r="AM49" s="149"/>
      <c r="AN49" s="149"/>
      <c r="AO49" s="149"/>
      <c r="AP49" s="149" t="str">
        <f t="shared" si="2"/>
        <v/>
      </c>
      <c r="AQ49" s="149" t="str">
        <f t="shared" si="3"/>
        <v/>
      </c>
      <c r="AR49" s="149"/>
      <c r="AS49" s="149"/>
      <c r="AT49" s="149"/>
      <c r="AU49" s="149"/>
      <c r="AV49" s="149"/>
      <c r="AW49" s="149"/>
      <c r="AX49" s="150"/>
      <c r="AY49" s="149"/>
      <c r="AZ49" s="149"/>
      <c r="BA49" s="149"/>
      <c r="BB49" s="149"/>
      <c r="BC49" s="151"/>
    </row>
    <row r="50" spans="1:55" s="143" customFormat="1" ht="12" customHeight="1" x14ac:dyDescent="0.2">
      <c r="B50" s="194">
        <v>38</v>
      </c>
      <c r="C50" s="95"/>
      <c r="D50" s="95"/>
      <c r="E50" s="138"/>
      <c r="F50" s="237">
        <v>15</v>
      </c>
      <c r="G50" s="238">
        <v>2.13</v>
      </c>
      <c r="H50" s="238">
        <v>2.95</v>
      </c>
      <c r="I50" s="239">
        <v>50</v>
      </c>
      <c r="J50" s="238">
        <v>2.0099999999999998</v>
      </c>
      <c r="K50" s="238">
        <v>2.68</v>
      </c>
      <c r="L50" s="218"/>
      <c r="M50" s="138"/>
      <c r="N50" s="138"/>
      <c r="O50" s="138"/>
      <c r="P50" s="138"/>
      <c r="Q50" s="138"/>
      <c r="R50" s="138"/>
      <c r="S50" s="138"/>
      <c r="T50" s="138"/>
      <c r="U50" s="138"/>
      <c r="V50" s="138"/>
      <c r="W50" s="138"/>
      <c r="X50" s="136"/>
      <c r="Y50" s="144"/>
      <c r="Z50" s="145"/>
      <c r="AA50" s="145">
        <v>38</v>
      </c>
      <c r="AB50" s="146" t="str">
        <f t="shared" si="0"/>
        <v/>
      </c>
      <c r="AC50" s="146" t="str">
        <f t="shared" si="1"/>
        <v/>
      </c>
      <c r="AD50" s="146"/>
      <c r="AE50" s="147"/>
      <c r="AF50" s="148"/>
      <c r="AG50" s="148"/>
      <c r="AH50" s="148"/>
      <c r="AI50" s="148"/>
      <c r="AJ50" s="148"/>
      <c r="AK50" s="149"/>
      <c r="AL50" s="149"/>
      <c r="AM50" s="149"/>
      <c r="AN50" s="149"/>
      <c r="AO50" s="149"/>
      <c r="AP50" s="149" t="str">
        <f t="shared" si="2"/>
        <v/>
      </c>
      <c r="AQ50" s="149" t="str">
        <f t="shared" si="3"/>
        <v/>
      </c>
      <c r="AR50" s="149"/>
      <c r="AS50" s="149"/>
      <c r="AT50" s="149"/>
      <c r="AU50" s="149"/>
      <c r="AV50" s="149"/>
      <c r="AW50" s="149"/>
      <c r="AX50" s="150"/>
      <c r="AY50" s="149"/>
      <c r="AZ50" s="149"/>
      <c r="BA50" s="149"/>
      <c r="BB50" s="149"/>
      <c r="BC50" s="151"/>
    </row>
    <row r="51" spans="1:55" s="241" customFormat="1" ht="12" customHeight="1" x14ac:dyDescent="0.2">
      <c r="A51" s="143"/>
      <c r="B51" s="194">
        <v>39</v>
      </c>
      <c r="C51" s="95"/>
      <c r="D51" s="95"/>
      <c r="E51" s="138"/>
      <c r="F51" s="237">
        <v>16</v>
      </c>
      <c r="G51" s="238">
        <v>2.12</v>
      </c>
      <c r="H51" s="238">
        <v>2.92</v>
      </c>
      <c r="I51" s="239">
        <v>60</v>
      </c>
      <c r="J51" s="238">
        <v>2</v>
      </c>
      <c r="K51" s="238">
        <v>2.66</v>
      </c>
      <c r="L51" s="218"/>
      <c r="M51" s="138"/>
      <c r="N51" s="138"/>
      <c r="O51" s="138"/>
      <c r="P51" s="138"/>
      <c r="Q51" s="138"/>
      <c r="R51" s="138"/>
      <c r="S51" s="138"/>
      <c r="T51" s="138"/>
      <c r="U51" s="138"/>
      <c r="V51" s="138"/>
      <c r="W51" s="138"/>
      <c r="X51" s="136"/>
      <c r="Y51" s="144"/>
      <c r="Z51" s="145"/>
      <c r="AA51" s="145">
        <v>39</v>
      </c>
      <c r="AB51" s="146" t="str">
        <f t="shared" si="0"/>
        <v/>
      </c>
      <c r="AC51" s="146" t="str">
        <f t="shared" si="1"/>
        <v/>
      </c>
      <c r="AD51" s="146"/>
      <c r="AE51" s="147"/>
      <c r="AF51" s="148"/>
      <c r="AG51" s="148"/>
      <c r="AH51" s="148"/>
      <c r="AI51" s="148"/>
      <c r="AJ51" s="148"/>
      <c r="AK51" s="149"/>
      <c r="AL51" s="149"/>
      <c r="AM51" s="149"/>
      <c r="AN51" s="149"/>
      <c r="AO51" s="149"/>
      <c r="AP51" s="149" t="str">
        <f t="shared" si="2"/>
        <v/>
      </c>
      <c r="AQ51" s="149" t="str">
        <f t="shared" si="3"/>
        <v/>
      </c>
      <c r="AR51" s="149"/>
      <c r="AS51" s="149"/>
      <c r="AT51" s="149"/>
      <c r="AU51" s="149"/>
      <c r="AV51" s="149"/>
      <c r="AW51" s="149"/>
      <c r="AX51" s="150"/>
      <c r="AY51" s="149"/>
      <c r="AZ51" s="149"/>
      <c r="BA51" s="149"/>
      <c r="BB51" s="149"/>
      <c r="BC51" s="151"/>
    </row>
    <row r="52" spans="1:55" s="241" customFormat="1" ht="12" customHeight="1" x14ac:dyDescent="0.2">
      <c r="A52" s="143"/>
      <c r="B52" s="194">
        <v>40</v>
      </c>
      <c r="C52" s="95"/>
      <c r="D52" s="95"/>
      <c r="E52" s="138"/>
      <c r="F52" s="237">
        <v>17</v>
      </c>
      <c r="G52" s="238">
        <v>2.11</v>
      </c>
      <c r="H52" s="238">
        <v>2.9</v>
      </c>
      <c r="I52" s="239">
        <v>80</v>
      </c>
      <c r="J52" s="238">
        <v>1.99</v>
      </c>
      <c r="K52" s="238">
        <v>2.64</v>
      </c>
      <c r="L52" s="218"/>
      <c r="M52" s="138"/>
      <c r="N52" s="138"/>
      <c r="O52" s="138"/>
      <c r="P52" s="138"/>
      <c r="Q52" s="138"/>
      <c r="R52" s="138"/>
      <c r="S52" s="138"/>
      <c r="T52" s="138"/>
      <c r="U52" s="138"/>
      <c r="V52" s="138"/>
      <c r="W52" s="138"/>
      <c r="X52" s="136"/>
      <c r="Y52" s="144"/>
      <c r="Z52" s="145"/>
      <c r="AA52" s="145">
        <v>40</v>
      </c>
      <c r="AB52" s="146" t="str">
        <f t="shared" si="0"/>
        <v/>
      </c>
      <c r="AC52" s="146" t="str">
        <f t="shared" si="1"/>
        <v/>
      </c>
      <c r="AD52" s="146"/>
      <c r="AE52" s="147"/>
      <c r="AF52" s="148"/>
      <c r="AG52" s="148"/>
      <c r="AH52" s="148"/>
      <c r="AI52" s="148"/>
      <c r="AJ52" s="148"/>
      <c r="AK52" s="149"/>
      <c r="AL52" s="149"/>
      <c r="AM52" s="149"/>
      <c r="AN52" s="149"/>
      <c r="AO52" s="149"/>
      <c r="AP52" s="149" t="str">
        <f t="shared" si="2"/>
        <v/>
      </c>
      <c r="AQ52" s="149" t="str">
        <f t="shared" si="3"/>
        <v/>
      </c>
      <c r="AR52" s="149"/>
      <c r="AS52" s="149"/>
      <c r="AT52" s="149"/>
      <c r="AU52" s="149"/>
      <c r="AV52" s="149"/>
      <c r="AW52" s="149"/>
      <c r="AX52" s="150"/>
      <c r="AY52" s="149"/>
      <c r="AZ52" s="149"/>
      <c r="BA52" s="149"/>
      <c r="BB52" s="149"/>
      <c r="BC52" s="151"/>
    </row>
    <row r="53" spans="1:55" s="241" customFormat="1" ht="12" customHeight="1" x14ac:dyDescent="0.2">
      <c r="A53" s="143"/>
      <c r="B53" s="194">
        <v>41</v>
      </c>
      <c r="C53" s="95"/>
      <c r="D53" s="95"/>
      <c r="E53" s="138"/>
      <c r="F53" s="237">
        <v>18</v>
      </c>
      <c r="G53" s="238">
        <v>2.1</v>
      </c>
      <c r="H53" s="238">
        <v>2.88</v>
      </c>
      <c r="I53" s="239">
        <v>100</v>
      </c>
      <c r="J53" s="238">
        <v>1.98</v>
      </c>
      <c r="K53" s="238">
        <v>2.63</v>
      </c>
      <c r="L53" s="218"/>
      <c r="M53" s="138"/>
      <c r="N53" s="138"/>
      <c r="O53" s="138"/>
      <c r="P53" s="138"/>
      <c r="Q53" s="138"/>
      <c r="R53" s="138"/>
      <c r="S53" s="138"/>
      <c r="T53" s="138"/>
      <c r="U53" s="138"/>
      <c r="V53" s="138"/>
      <c r="W53" s="138"/>
      <c r="X53" s="136"/>
      <c r="Y53" s="144"/>
      <c r="Z53" s="145"/>
      <c r="AA53" s="145">
        <v>41</v>
      </c>
      <c r="AB53" s="146" t="str">
        <f t="shared" si="0"/>
        <v/>
      </c>
      <c r="AC53" s="146" t="str">
        <f t="shared" si="1"/>
        <v/>
      </c>
      <c r="AD53" s="146"/>
      <c r="AE53" s="147"/>
      <c r="AF53" s="148"/>
      <c r="AG53" s="148"/>
      <c r="AH53" s="148"/>
      <c r="AI53" s="148"/>
      <c r="AJ53" s="148"/>
      <c r="AK53" s="149"/>
      <c r="AL53" s="149"/>
      <c r="AM53" s="149"/>
      <c r="AN53" s="149"/>
      <c r="AO53" s="149"/>
      <c r="AP53" s="149" t="str">
        <f t="shared" si="2"/>
        <v/>
      </c>
      <c r="AQ53" s="149" t="str">
        <f t="shared" si="3"/>
        <v/>
      </c>
      <c r="AR53" s="149"/>
      <c r="AS53" s="149"/>
      <c r="AT53" s="149"/>
      <c r="AU53" s="149"/>
      <c r="AV53" s="149"/>
      <c r="AW53" s="149"/>
      <c r="AX53" s="150"/>
      <c r="AY53" s="149"/>
      <c r="AZ53" s="149"/>
      <c r="BA53" s="149"/>
      <c r="BB53" s="149"/>
      <c r="BC53" s="151"/>
    </row>
    <row r="54" spans="1:55" s="241" customFormat="1" ht="12" customHeight="1" x14ac:dyDescent="0.2">
      <c r="A54" s="143"/>
      <c r="B54" s="194">
        <v>42</v>
      </c>
      <c r="C54" s="95"/>
      <c r="D54" s="95"/>
      <c r="E54" s="138"/>
      <c r="F54" s="237">
        <v>19</v>
      </c>
      <c r="G54" s="238">
        <v>2.09</v>
      </c>
      <c r="H54" s="238">
        <v>2.86</v>
      </c>
      <c r="I54" s="239">
        <v>120</v>
      </c>
      <c r="J54" s="238">
        <v>1.98</v>
      </c>
      <c r="K54" s="238">
        <v>2.62</v>
      </c>
      <c r="L54" s="218"/>
      <c r="M54" s="138"/>
      <c r="N54" s="138"/>
      <c r="O54" s="138"/>
      <c r="P54" s="138"/>
      <c r="Q54" s="138"/>
      <c r="R54" s="138"/>
      <c r="S54" s="138"/>
      <c r="T54" s="138"/>
      <c r="U54" s="138"/>
      <c r="V54" s="138"/>
      <c r="W54" s="138"/>
      <c r="X54" s="136"/>
      <c r="Y54" s="144"/>
      <c r="Z54" s="145"/>
      <c r="AA54" s="145">
        <v>42</v>
      </c>
      <c r="AB54" s="146" t="str">
        <f t="shared" si="0"/>
        <v/>
      </c>
      <c r="AC54" s="146" t="str">
        <f t="shared" si="1"/>
        <v/>
      </c>
      <c r="AD54" s="146"/>
      <c r="AE54" s="147"/>
      <c r="AF54" s="148"/>
      <c r="AG54" s="148"/>
      <c r="AH54" s="148"/>
      <c r="AI54" s="148"/>
      <c r="AJ54" s="148"/>
      <c r="AK54" s="149"/>
      <c r="AL54" s="149"/>
      <c r="AM54" s="149"/>
      <c r="AN54" s="149"/>
      <c r="AO54" s="149"/>
      <c r="AP54" s="149" t="str">
        <f t="shared" si="2"/>
        <v/>
      </c>
      <c r="AQ54" s="149" t="str">
        <f t="shared" si="3"/>
        <v/>
      </c>
      <c r="AR54" s="149"/>
      <c r="AS54" s="149"/>
      <c r="AT54" s="149"/>
      <c r="AU54" s="149"/>
      <c r="AV54" s="149"/>
      <c r="AW54" s="149"/>
      <c r="AX54" s="150"/>
      <c r="AY54" s="149"/>
      <c r="AZ54" s="149"/>
      <c r="BA54" s="149"/>
      <c r="BB54" s="149"/>
      <c r="BC54" s="151"/>
    </row>
    <row r="55" spans="1:55" s="241" customFormat="1" ht="12" customHeight="1" x14ac:dyDescent="0.2">
      <c r="A55" s="143"/>
      <c r="B55" s="194">
        <v>43</v>
      </c>
      <c r="C55" s="95"/>
      <c r="D55" s="95"/>
      <c r="E55" s="138"/>
      <c r="F55" s="237">
        <v>20</v>
      </c>
      <c r="G55" s="238">
        <v>2.09</v>
      </c>
      <c r="H55" s="238">
        <v>2.85</v>
      </c>
      <c r="I55" s="239">
        <v>200</v>
      </c>
      <c r="J55" s="238">
        <v>1.97</v>
      </c>
      <c r="K55" s="238">
        <v>2.6</v>
      </c>
      <c r="L55" s="218"/>
      <c r="M55" s="138"/>
      <c r="N55" s="138"/>
      <c r="O55" s="138"/>
      <c r="P55" s="138"/>
      <c r="Q55" s="138"/>
      <c r="R55" s="138"/>
      <c r="S55" s="138"/>
      <c r="T55" s="138"/>
      <c r="U55" s="138"/>
      <c r="V55" s="138"/>
      <c r="W55" s="138"/>
      <c r="X55" s="136"/>
      <c r="Y55" s="144"/>
      <c r="Z55" s="145"/>
      <c r="AA55" s="145">
        <v>43</v>
      </c>
      <c r="AB55" s="146" t="str">
        <f t="shared" si="0"/>
        <v/>
      </c>
      <c r="AC55" s="146" t="str">
        <f t="shared" si="1"/>
        <v/>
      </c>
      <c r="AD55" s="146"/>
      <c r="AE55" s="147"/>
      <c r="AF55" s="148"/>
      <c r="AG55" s="148"/>
      <c r="AH55" s="148"/>
      <c r="AI55" s="148"/>
      <c r="AJ55" s="148"/>
      <c r="AK55" s="149"/>
      <c r="AL55" s="149"/>
      <c r="AM55" s="149"/>
      <c r="AN55" s="149"/>
      <c r="AO55" s="149"/>
      <c r="AP55" s="149" t="str">
        <f t="shared" si="2"/>
        <v/>
      </c>
      <c r="AQ55" s="149" t="str">
        <f t="shared" si="3"/>
        <v/>
      </c>
      <c r="AR55" s="149"/>
      <c r="AS55" s="149"/>
      <c r="AT55" s="149"/>
      <c r="AU55" s="149"/>
      <c r="AV55" s="149"/>
      <c r="AW55" s="149"/>
      <c r="AX55" s="150"/>
      <c r="AY55" s="149"/>
      <c r="AZ55" s="149"/>
      <c r="BA55" s="149"/>
      <c r="BB55" s="149"/>
      <c r="BC55" s="151"/>
    </row>
    <row r="56" spans="1:55" s="241" customFormat="1" ht="12" customHeight="1" x14ac:dyDescent="0.2">
      <c r="A56" s="143"/>
      <c r="B56" s="194">
        <v>44</v>
      </c>
      <c r="C56" s="95"/>
      <c r="D56" s="95"/>
      <c r="E56" s="138"/>
      <c r="F56" s="218"/>
      <c r="G56" s="218"/>
      <c r="H56" s="218"/>
      <c r="I56" s="218"/>
      <c r="J56" s="218"/>
      <c r="K56" s="218"/>
      <c r="L56" s="218"/>
      <c r="M56" s="138"/>
      <c r="N56" s="138"/>
      <c r="O56" s="138"/>
      <c r="P56" s="138"/>
      <c r="Q56" s="138"/>
      <c r="R56" s="138"/>
      <c r="S56" s="138"/>
      <c r="T56" s="138"/>
      <c r="U56" s="138"/>
      <c r="V56" s="138"/>
      <c r="W56" s="138"/>
      <c r="X56" s="136"/>
      <c r="Y56" s="144"/>
      <c r="Z56" s="145"/>
      <c r="AA56" s="145">
        <v>44</v>
      </c>
      <c r="AB56" s="146" t="str">
        <f t="shared" si="0"/>
        <v/>
      </c>
      <c r="AC56" s="146" t="str">
        <f t="shared" si="1"/>
        <v/>
      </c>
      <c r="AD56" s="146"/>
      <c r="AE56" s="147"/>
      <c r="AF56" s="148"/>
      <c r="AG56" s="148"/>
      <c r="AH56" s="148"/>
      <c r="AI56" s="148"/>
      <c r="AJ56" s="148"/>
      <c r="AK56" s="149"/>
      <c r="AL56" s="149"/>
      <c r="AM56" s="149"/>
      <c r="AN56" s="149"/>
      <c r="AO56" s="149"/>
      <c r="AP56" s="149" t="str">
        <f t="shared" si="2"/>
        <v/>
      </c>
      <c r="AQ56" s="149" t="str">
        <f t="shared" si="3"/>
        <v/>
      </c>
      <c r="AR56" s="149"/>
      <c r="AS56" s="149"/>
      <c r="AT56" s="149"/>
      <c r="AU56" s="149"/>
      <c r="AV56" s="149"/>
      <c r="AW56" s="149"/>
      <c r="AX56" s="150"/>
      <c r="AY56" s="149"/>
      <c r="AZ56" s="149"/>
      <c r="BA56" s="149"/>
      <c r="BB56" s="149"/>
      <c r="BC56" s="151"/>
    </row>
    <row r="57" spans="1:55" s="241" customFormat="1" ht="12" customHeight="1" x14ac:dyDescent="0.2">
      <c r="A57" s="143"/>
      <c r="B57" s="194">
        <v>45</v>
      </c>
      <c r="C57" s="95"/>
      <c r="D57" s="95"/>
      <c r="E57" s="138"/>
      <c r="F57" s="218"/>
      <c r="G57" s="218"/>
      <c r="H57" s="218"/>
      <c r="I57" s="218"/>
      <c r="J57" s="218"/>
      <c r="K57" s="218"/>
      <c r="L57" s="218"/>
      <c r="M57" s="138"/>
      <c r="N57" s="138"/>
      <c r="O57" s="138"/>
      <c r="P57" s="138"/>
      <c r="Q57" s="138"/>
      <c r="R57" s="138"/>
      <c r="S57" s="138"/>
      <c r="T57" s="138"/>
      <c r="U57" s="138"/>
      <c r="V57" s="138"/>
      <c r="W57" s="138"/>
      <c r="X57" s="136"/>
      <c r="Y57" s="144"/>
      <c r="Z57" s="145"/>
      <c r="AA57" s="145">
        <v>45</v>
      </c>
      <c r="AB57" s="146" t="str">
        <f t="shared" si="0"/>
        <v/>
      </c>
      <c r="AC57" s="146" t="str">
        <f t="shared" si="1"/>
        <v/>
      </c>
      <c r="AD57" s="146"/>
      <c r="AE57" s="147"/>
      <c r="AF57" s="148"/>
      <c r="AG57" s="148"/>
      <c r="AH57" s="148"/>
      <c r="AI57" s="148"/>
      <c r="AJ57" s="148"/>
      <c r="AK57" s="149"/>
      <c r="AL57" s="149"/>
      <c r="AM57" s="149"/>
      <c r="AN57" s="149"/>
      <c r="AO57" s="149"/>
      <c r="AP57" s="149" t="str">
        <f t="shared" si="2"/>
        <v/>
      </c>
      <c r="AQ57" s="149" t="str">
        <f t="shared" si="3"/>
        <v/>
      </c>
      <c r="AR57" s="149"/>
      <c r="AS57" s="149"/>
      <c r="AT57" s="149"/>
      <c r="AU57" s="149"/>
      <c r="AV57" s="149"/>
      <c r="AW57" s="149"/>
      <c r="AX57" s="150"/>
      <c r="AY57" s="149"/>
      <c r="AZ57" s="149"/>
      <c r="BA57" s="149"/>
      <c r="BB57" s="149"/>
      <c r="BC57" s="151"/>
    </row>
    <row r="58" spans="1:55" s="241" customFormat="1" ht="12" customHeight="1" x14ac:dyDescent="0.2">
      <c r="A58" s="143"/>
      <c r="B58" s="194">
        <v>46</v>
      </c>
      <c r="C58" s="95"/>
      <c r="D58" s="95"/>
      <c r="E58" s="138"/>
      <c r="F58" s="218"/>
      <c r="G58" s="218"/>
      <c r="H58" s="218"/>
      <c r="I58" s="242"/>
      <c r="J58" s="218"/>
      <c r="K58" s="218"/>
      <c r="L58" s="218"/>
      <c r="M58" s="138"/>
      <c r="N58" s="138"/>
      <c r="O58" s="138"/>
      <c r="P58" s="138"/>
      <c r="Q58" s="138"/>
      <c r="R58" s="138"/>
      <c r="S58" s="138"/>
      <c r="T58" s="138"/>
      <c r="U58" s="138"/>
      <c r="V58" s="138"/>
      <c r="W58" s="138"/>
      <c r="X58" s="136"/>
      <c r="Y58" s="144"/>
      <c r="Z58" s="145"/>
      <c r="AA58" s="145">
        <v>46</v>
      </c>
      <c r="AB58" s="146" t="str">
        <f t="shared" si="0"/>
        <v/>
      </c>
      <c r="AC58" s="146" t="str">
        <f t="shared" si="1"/>
        <v/>
      </c>
      <c r="AD58" s="146"/>
      <c r="AE58" s="147"/>
      <c r="AF58" s="148"/>
      <c r="AG58" s="148"/>
      <c r="AH58" s="148"/>
      <c r="AI58" s="148"/>
      <c r="AJ58" s="148"/>
      <c r="AK58" s="149"/>
      <c r="AL58" s="149"/>
      <c r="AM58" s="149"/>
      <c r="AN58" s="149"/>
      <c r="AO58" s="149"/>
      <c r="AP58" s="149" t="str">
        <f t="shared" si="2"/>
        <v/>
      </c>
      <c r="AQ58" s="149" t="str">
        <f t="shared" si="3"/>
        <v/>
      </c>
      <c r="AR58" s="149"/>
      <c r="AS58" s="149"/>
      <c r="AT58" s="149"/>
      <c r="AU58" s="149"/>
      <c r="AV58" s="149"/>
      <c r="AW58" s="149"/>
      <c r="AX58" s="150"/>
      <c r="AY58" s="149"/>
      <c r="AZ58" s="149"/>
      <c r="BA58" s="149"/>
      <c r="BB58" s="149"/>
      <c r="BC58" s="151"/>
    </row>
    <row r="59" spans="1:55" s="241" customFormat="1" ht="12" customHeight="1" x14ac:dyDescent="0.2">
      <c r="A59" s="143"/>
      <c r="B59" s="194">
        <v>47</v>
      </c>
      <c r="C59" s="95"/>
      <c r="D59" s="95"/>
      <c r="E59" s="138"/>
      <c r="F59" s="218"/>
      <c r="G59" s="218"/>
      <c r="H59" s="218"/>
      <c r="I59" s="242"/>
      <c r="J59" s="218"/>
      <c r="K59" s="218"/>
      <c r="L59" s="218"/>
      <c r="M59" s="138"/>
      <c r="N59" s="138"/>
      <c r="O59" s="138"/>
      <c r="P59" s="138"/>
      <c r="Q59" s="138"/>
      <c r="R59" s="138"/>
      <c r="S59" s="138"/>
      <c r="T59" s="138"/>
      <c r="U59" s="138"/>
      <c r="V59" s="138"/>
      <c r="W59" s="138"/>
      <c r="X59" s="136"/>
      <c r="Y59" s="144"/>
      <c r="Z59" s="145"/>
      <c r="AA59" s="145">
        <v>47</v>
      </c>
      <c r="AB59" s="146" t="str">
        <f t="shared" si="0"/>
        <v/>
      </c>
      <c r="AC59" s="146" t="str">
        <f t="shared" si="1"/>
        <v/>
      </c>
      <c r="AD59" s="146"/>
      <c r="AE59" s="147"/>
      <c r="AF59" s="148"/>
      <c r="AG59" s="148"/>
      <c r="AH59" s="148"/>
      <c r="AI59" s="148"/>
      <c r="AJ59" s="148"/>
      <c r="AK59" s="149"/>
      <c r="AL59" s="149"/>
      <c r="AM59" s="149"/>
      <c r="AN59" s="149"/>
      <c r="AO59" s="149"/>
      <c r="AP59" s="149" t="str">
        <f t="shared" si="2"/>
        <v/>
      </c>
      <c r="AQ59" s="149" t="str">
        <f t="shared" si="3"/>
        <v/>
      </c>
      <c r="AR59" s="149"/>
      <c r="AS59" s="149"/>
      <c r="AT59" s="149"/>
      <c r="AU59" s="149"/>
      <c r="AV59" s="149"/>
      <c r="AW59" s="149"/>
      <c r="AX59" s="150"/>
      <c r="AY59" s="149"/>
      <c r="AZ59" s="149"/>
      <c r="BA59" s="149"/>
      <c r="BB59" s="149"/>
      <c r="BC59" s="151"/>
    </row>
    <row r="60" spans="1:55" s="241" customFormat="1" ht="12" customHeight="1" x14ac:dyDescent="0.2">
      <c r="A60" s="143"/>
      <c r="B60" s="194">
        <v>48</v>
      </c>
      <c r="C60" s="95"/>
      <c r="D60" s="95"/>
      <c r="E60" s="138"/>
      <c r="F60" s="218"/>
      <c r="G60" s="218"/>
      <c r="H60" s="218"/>
      <c r="I60" s="242"/>
      <c r="J60" s="218"/>
      <c r="K60" s="218"/>
      <c r="L60" s="218"/>
      <c r="M60" s="138"/>
      <c r="N60" s="138"/>
      <c r="O60" s="138"/>
      <c r="P60" s="138"/>
      <c r="Q60" s="138"/>
      <c r="R60" s="138"/>
      <c r="S60" s="138"/>
      <c r="T60" s="138"/>
      <c r="U60" s="138"/>
      <c r="V60" s="138"/>
      <c r="W60" s="138"/>
      <c r="X60" s="136"/>
      <c r="Y60" s="144"/>
      <c r="Z60" s="145"/>
      <c r="AA60" s="145">
        <v>48</v>
      </c>
      <c r="AB60" s="146" t="str">
        <f t="shared" si="0"/>
        <v/>
      </c>
      <c r="AC60" s="146" t="str">
        <f t="shared" si="1"/>
        <v/>
      </c>
      <c r="AD60" s="146"/>
      <c r="AE60" s="147"/>
      <c r="AF60" s="148"/>
      <c r="AG60" s="148"/>
      <c r="AH60" s="148"/>
      <c r="AI60" s="148"/>
      <c r="AJ60" s="148"/>
      <c r="AK60" s="149"/>
      <c r="AL60" s="149"/>
      <c r="AM60" s="149"/>
      <c r="AN60" s="149"/>
      <c r="AO60" s="149"/>
      <c r="AP60" s="149" t="str">
        <f t="shared" si="2"/>
        <v/>
      </c>
      <c r="AQ60" s="149" t="str">
        <f t="shared" si="3"/>
        <v/>
      </c>
      <c r="AR60" s="149"/>
      <c r="AS60" s="149"/>
      <c r="AT60" s="149"/>
      <c r="AU60" s="149"/>
      <c r="AV60" s="149"/>
      <c r="AW60" s="149"/>
      <c r="AX60" s="150"/>
      <c r="AY60" s="149"/>
      <c r="AZ60" s="149"/>
      <c r="BA60" s="149"/>
      <c r="BB60" s="149"/>
      <c r="BC60" s="151"/>
    </row>
    <row r="61" spans="1:55" s="241" customFormat="1" ht="12" customHeight="1" x14ac:dyDescent="0.2">
      <c r="A61" s="143"/>
      <c r="B61" s="194">
        <v>49</v>
      </c>
      <c r="C61" s="95"/>
      <c r="D61" s="95"/>
      <c r="E61" s="138"/>
      <c r="F61" s="218"/>
      <c r="G61" s="218"/>
      <c r="H61" s="218"/>
      <c r="I61" s="242"/>
      <c r="J61" s="218"/>
      <c r="K61" s="218"/>
      <c r="L61" s="218"/>
      <c r="M61" s="138"/>
      <c r="N61" s="138"/>
      <c r="O61" s="138"/>
      <c r="P61" s="138"/>
      <c r="Q61" s="138"/>
      <c r="R61" s="138"/>
      <c r="S61" s="138"/>
      <c r="T61" s="138"/>
      <c r="U61" s="138"/>
      <c r="V61" s="138"/>
      <c r="W61" s="138"/>
      <c r="X61" s="136"/>
      <c r="Y61" s="144"/>
      <c r="Z61" s="145"/>
      <c r="AA61" s="145">
        <v>49</v>
      </c>
      <c r="AB61" s="146" t="str">
        <f t="shared" si="0"/>
        <v/>
      </c>
      <c r="AC61" s="146" t="str">
        <f t="shared" si="1"/>
        <v/>
      </c>
      <c r="AD61" s="146"/>
      <c r="AE61" s="147"/>
      <c r="AF61" s="148"/>
      <c r="AG61" s="148"/>
      <c r="AH61" s="148"/>
      <c r="AI61" s="148"/>
      <c r="AJ61" s="148"/>
      <c r="AK61" s="149"/>
      <c r="AL61" s="149"/>
      <c r="AM61" s="149"/>
      <c r="AN61" s="149"/>
      <c r="AO61" s="149"/>
      <c r="AP61" s="149" t="str">
        <f t="shared" si="2"/>
        <v/>
      </c>
      <c r="AQ61" s="149" t="str">
        <f t="shared" si="3"/>
        <v/>
      </c>
      <c r="AR61" s="149"/>
      <c r="AS61" s="149"/>
      <c r="AT61" s="149"/>
      <c r="AU61" s="149"/>
      <c r="AV61" s="149"/>
      <c r="AW61" s="149"/>
      <c r="AX61" s="150"/>
      <c r="AY61" s="149"/>
      <c r="AZ61" s="149"/>
      <c r="BA61" s="149"/>
      <c r="BB61" s="149"/>
      <c r="BC61" s="151"/>
    </row>
    <row r="62" spans="1:55" s="241" customFormat="1" ht="12" customHeight="1" x14ac:dyDescent="0.2">
      <c r="A62" s="143"/>
      <c r="B62" s="194">
        <v>50</v>
      </c>
      <c r="C62" s="95"/>
      <c r="D62" s="95"/>
      <c r="E62" s="138"/>
      <c r="F62" s="218"/>
      <c r="G62" s="218"/>
      <c r="H62" s="218"/>
      <c r="I62" s="242"/>
      <c r="J62" s="218"/>
      <c r="K62" s="218"/>
      <c r="L62" s="218"/>
      <c r="M62" s="138"/>
      <c r="N62" s="138"/>
      <c r="O62" s="138"/>
      <c r="P62" s="138"/>
      <c r="Q62" s="138"/>
      <c r="R62" s="138"/>
      <c r="S62" s="138"/>
      <c r="T62" s="138"/>
      <c r="U62" s="138"/>
      <c r="V62" s="138"/>
      <c r="W62" s="138"/>
      <c r="X62" s="136"/>
      <c r="Y62" s="144"/>
      <c r="Z62" s="145"/>
      <c r="AA62" s="145">
        <v>50</v>
      </c>
      <c r="AB62" s="146" t="str">
        <f t="shared" si="0"/>
        <v/>
      </c>
      <c r="AC62" s="146" t="str">
        <f t="shared" si="1"/>
        <v/>
      </c>
      <c r="AD62" s="146"/>
      <c r="AE62" s="147"/>
      <c r="AF62" s="148"/>
      <c r="AG62" s="148"/>
      <c r="AH62" s="148"/>
      <c r="AI62" s="148"/>
      <c r="AJ62" s="148"/>
      <c r="AK62" s="149"/>
      <c r="AL62" s="149"/>
      <c r="AM62" s="149"/>
      <c r="AN62" s="149"/>
      <c r="AO62" s="149"/>
      <c r="AP62" s="149" t="str">
        <f t="shared" si="2"/>
        <v/>
      </c>
      <c r="AQ62" s="149" t="str">
        <f t="shared" si="3"/>
        <v/>
      </c>
      <c r="AR62" s="149"/>
      <c r="AS62" s="149"/>
      <c r="AT62" s="149"/>
      <c r="AU62" s="149"/>
      <c r="AV62" s="149"/>
      <c r="AW62" s="149"/>
      <c r="AX62" s="150"/>
      <c r="AY62" s="149"/>
      <c r="AZ62" s="149"/>
      <c r="BA62" s="149"/>
      <c r="BB62" s="149"/>
      <c r="BC62" s="151"/>
    </row>
    <row r="63" spans="1:55" s="241" customFormat="1" ht="12" customHeight="1" x14ac:dyDescent="0.2">
      <c r="A63" s="145"/>
      <c r="B63" s="194">
        <v>51</v>
      </c>
      <c r="C63" s="95"/>
      <c r="D63" s="95"/>
      <c r="E63" s="218"/>
      <c r="F63" s="218"/>
      <c r="G63" s="218"/>
      <c r="H63" s="218"/>
      <c r="I63" s="242"/>
      <c r="J63" s="218"/>
      <c r="K63" s="218"/>
      <c r="L63" s="218"/>
      <c r="M63" s="138"/>
      <c r="N63" s="138"/>
      <c r="O63" s="138"/>
      <c r="P63" s="138"/>
      <c r="Q63" s="138"/>
      <c r="R63" s="138"/>
      <c r="S63" s="138"/>
      <c r="T63" s="138"/>
      <c r="U63" s="138"/>
      <c r="V63" s="138"/>
      <c r="W63" s="138"/>
      <c r="X63" s="136"/>
      <c r="Y63" s="144"/>
      <c r="Z63" s="145"/>
      <c r="AA63" s="145">
        <v>51</v>
      </c>
      <c r="AB63" s="146" t="str">
        <f t="shared" si="0"/>
        <v/>
      </c>
      <c r="AC63" s="146" t="str">
        <f t="shared" si="1"/>
        <v/>
      </c>
      <c r="AD63" s="146"/>
      <c r="AE63" s="147"/>
      <c r="AF63" s="148"/>
      <c r="AG63" s="148"/>
      <c r="AH63" s="148"/>
      <c r="AI63" s="148"/>
      <c r="AJ63" s="148"/>
      <c r="AK63" s="149"/>
      <c r="AL63" s="149"/>
      <c r="AM63" s="149"/>
      <c r="AN63" s="149"/>
      <c r="AO63" s="149"/>
      <c r="AP63" s="149" t="str">
        <f t="shared" si="2"/>
        <v/>
      </c>
      <c r="AQ63" s="149" t="str">
        <f t="shared" si="3"/>
        <v/>
      </c>
      <c r="AR63" s="149"/>
      <c r="AS63" s="149"/>
      <c r="AT63" s="149"/>
      <c r="AU63" s="149"/>
      <c r="AV63" s="149"/>
      <c r="AW63" s="149"/>
      <c r="AX63" s="150"/>
      <c r="AY63" s="149"/>
      <c r="AZ63" s="149"/>
      <c r="BA63" s="149"/>
      <c r="BB63" s="149"/>
      <c r="BC63" s="151"/>
    </row>
    <row r="64" spans="1:55" s="246" customFormat="1" ht="15" x14ac:dyDescent="0.2">
      <c r="A64" s="145"/>
      <c r="B64" s="194">
        <v>52</v>
      </c>
      <c r="C64" s="95"/>
      <c r="D64" s="95"/>
      <c r="E64" s="243"/>
      <c r="F64" s="218"/>
      <c r="G64" s="218"/>
      <c r="H64" s="218"/>
      <c r="I64" s="242"/>
      <c r="J64" s="218"/>
      <c r="K64" s="218"/>
      <c r="L64" s="218"/>
      <c r="M64" s="218"/>
      <c r="N64" s="138"/>
      <c r="O64" s="138"/>
      <c r="P64" s="138"/>
      <c r="Q64" s="243"/>
      <c r="R64" s="243"/>
      <c r="S64" s="243"/>
      <c r="T64" s="243"/>
      <c r="U64" s="243"/>
      <c r="V64" s="243"/>
      <c r="W64" s="243"/>
      <c r="X64" s="244"/>
      <c r="Y64" s="144"/>
      <c r="Z64" s="145"/>
      <c r="AA64" s="145">
        <v>52</v>
      </c>
      <c r="AB64" s="146" t="str">
        <f t="shared" si="0"/>
        <v/>
      </c>
      <c r="AC64" s="146" t="str">
        <f t="shared" si="1"/>
        <v/>
      </c>
      <c r="AD64" s="146"/>
      <c r="AE64" s="147"/>
      <c r="AF64" s="148"/>
      <c r="AG64" s="148"/>
      <c r="AH64" s="148"/>
      <c r="AI64" s="148"/>
      <c r="AJ64" s="148"/>
      <c r="AK64" s="149"/>
      <c r="AL64" s="149"/>
      <c r="AM64" s="149"/>
      <c r="AN64" s="149"/>
      <c r="AO64" s="149"/>
      <c r="AP64" s="149" t="str">
        <f t="shared" si="2"/>
        <v/>
      </c>
      <c r="AQ64" s="149" t="str">
        <f t="shared" si="3"/>
        <v/>
      </c>
      <c r="AR64" s="149"/>
      <c r="AS64" s="149"/>
      <c r="AT64" s="149"/>
      <c r="AU64" s="149"/>
      <c r="AV64" s="149"/>
      <c r="AW64" s="149"/>
      <c r="AX64" s="150"/>
      <c r="AY64" s="149"/>
      <c r="AZ64" s="149"/>
      <c r="BA64" s="149"/>
      <c r="BB64" s="149"/>
      <c r="BC64" s="245"/>
    </row>
    <row r="65" spans="1:55" s="246" customFormat="1" ht="15" x14ac:dyDescent="0.2">
      <c r="A65" s="145"/>
      <c r="B65" s="194">
        <v>53</v>
      </c>
      <c r="C65" s="95"/>
      <c r="D65" s="95"/>
      <c r="E65" s="243"/>
      <c r="F65" s="218"/>
      <c r="G65" s="218"/>
      <c r="H65" s="218"/>
      <c r="I65" s="242"/>
      <c r="J65" s="218"/>
      <c r="K65" s="218"/>
      <c r="L65" s="218"/>
      <c r="M65" s="218"/>
      <c r="N65" s="138"/>
      <c r="O65" s="138"/>
      <c r="P65" s="138"/>
      <c r="Q65" s="243"/>
      <c r="R65" s="243"/>
      <c r="S65" s="243"/>
      <c r="T65" s="243"/>
      <c r="U65" s="243"/>
      <c r="V65" s="243"/>
      <c r="W65" s="243"/>
      <c r="X65" s="244"/>
      <c r="Y65" s="144"/>
      <c r="Z65" s="145"/>
      <c r="AA65" s="145">
        <v>53</v>
      </c>
      <c r="AB65" s="146" t="str">
        <f t="shared" si="0"/>
        <v/>
      </c>
      <c r="AC65" s="146" t="str">
        <f t="shared" si="1"/>
        <v/>
      </c>
      <c r="AD65" s="146"/>
      <c r="AE65" s="147"/>
      <c r="AF65" s="148"/>
      <c r="AG65" s="148"/>
      <c r="AH65" s="148"/>
      <c r="AI65" s="148"/>
      <c r="AJ65" s="148"/>
      <c r="AK65" s="149"/>
      <c r="AL65" s="149"/>
      <c r="AM65" s="149"/>
      <c r="AN65" s="149"/>
      <c r="AO65" s="149"/>
      <c r="AP65" s="149" t="str">
        <f t="shared" si="2"/>
        <v/>
      </c>
      <c r="AQ65" s="149" t="str">
        <f t="shared" si="3"/>
        <v/>
      </c>
      <c r="AR65" s="149"/>
      <c r="AS65" s="149"/>
      <c r="AT65" s="149"/>
      <c r="AU65" s="149"/>
      <c r="AV65" s="149"/>
      <c r="AW65" s="149"/>
      <c r="AX65" s="150"/>
      <c r="AY65" s="149"/>
      <c r="AZ65" s="149"/>
      <c r="BA65" s="149"/>
      <c r="BB65" s="149"/>
      <c r="BC65" s="245"/>
    </row>
    <row r="66" spans="1:55" s="246" customFormat="1" ht="15" x14ac:dyDescent="0.2">
      <c r="A66" s="145"/>
      <c r="B66" s="194">
        <v>54</v>
      </c>
      <c r="C66" s="95"/>
      <c r="D66" s="95"/>
      <c r="E66" s="243"/>
      <c r="F66" s="218"/>
      <c r="G66" s="218"/>
      <c r="H66" s="218"/>
      <c r="I66" s="242"/>
      <c r="J66" s="218"/>
      <c r="K66" s="218"/>
      <c r="L66" s="218"/>
      <c r="M66" s="218"/>
      <c r="N66" s="138"/>
      <c r="O66" s="138"/>
      <c r="P66" s="138"/>
      <c r="Q66" s="243"/>
      <c r="R66" s="243"/>
      <c r="S66" s="243"/>
      <c r="T66" s="243"/>
      <c r="U66" s="243"/>
      <c r="V66" s="243"/>
      <c r="W66" s="243"/>
      <c r="X66" s="244"/>
      <c r="Y66" s="144"/>
      <c r="Z66" s="145"/>
      <c r="AA66" s="145">
        <v>54</v>
      </c>
      <c r="AB66" s="146" t="str">
        <f t="shared" si="0"/>
        <v/>
      </c>
      <c r="AC66" s="146" t="str">
        <f t="shared" si="1"/>
        <v/>
      </c>
      <c r="AD66" s="146"/>
      <c r="AE66" s="147"/>
      <c r="AF66" s="148"/>
      <c r="AG66" s="148"/>
      <c r="AH66" s="148"/>
      <c r="AI66" s="148"/>
      <c r="AJ66" s="148"/>
      <c r="AK66" s="149"/>
      <c r="AL66" s="149"/>
      <c r="AM66" s="149"/>
      <c r="AN66" s="149"/>
      <c r="AO66" s="149"/>
      <c r="AP66" s="149" t="str">
        <f t="shared" si="2"/>
        <v/>
      </c>
      <c r="AQ66" s="149" t="str">
        <f t="shared" si="3"/>
        <v/>
      </c>
      <c r="AR66" s="149"/>
      <c r="AS66" s="149"/>
      <c r="AT66" s="149"/>
      <c r="AU66" s="149"/>
      <c r="AV66" s="149"/>
      <c r="AW66" s="149"/>
      <c r="AX66" s="150"/>
      <c r="AY66" s="149"/>
      <c r="AZ66" s="149"/>
      <c r="BA66" s="149"/>
      <c r="BB66" s="149"/>
      <c r="BC66" s="245"/>
    </row>
    <row r="67" spans="1:55" s="246" customFormat="1" ht="15" x14ac:dyDescent="0.2">
      <c r="A67" s="145"/>
      <c r="B67" s="194">
        <v>55</v>
      </c>
      <c r="C67" s="95"/>
      <c r="D67" s="95"/>
      <c r="E67" s="243"/>
      <c r="F67" s="218"/>
      <c r="G67" s="218"/>
      <c r="H67" s="218"/>
      <c r="I67" s="242"/>
      <c r="J67" s="218"/>
      <c r="K67" s="218"/>
      <c r="L67" s="218"/>
      <c r="M67" s="218"/>
      <c r="N67" s="138"/>
      <c r="O67" s="138"/>
      <c r="P67" s="138"/>
      <c r="Q67" s="243"/>
      <c r="R67" s="243"/>
      <c r="S67" s="243"/>
      <c r="T67" s="243"/>
      <c r="U67" s="243"/>
      <c r="V67" s="243"/>
      <c r="W67" s="243"/>
      <c r="X67" s="244"/>
      <c r="Y67" s="144"/>
      <c r="Z67" s="145"/>
      <c r="AA67" s="145">
        <v>55</v>
      </c>
      <c r="AB67" s="146" t="str">
        <f t="shared" si="0"/>
        <v/>
      </c>
      <c r="AC67" s="146" t="str">
        <f t="shared" si="1"/>
        <v/>
      </c>
      <c r="AD67" s="146"/>
      <c r="AE67" s="147"/>
      <c r="AF67" s="148"/>
      <c r="AG67" s="148"/>
      <c r="AH67" s="148"/>
      <c r="AI67" s="148"/>
      <c r="AJ67" s="148"/>
      <c r="AK67" s="149"/>
      <c r="AL67" s="149"/>
      <c r="AM67" s="149"/>
      <c r="AN67" s="149"/>
      <c r="AO67" s="149"/>
      <c r="AP67" s="149" t="str">
        <f t="shared" si="2"/>
        <v/>
      </c>
      <c r="AQ67" s="149" t="str">
        <f t="shared" si="3"/>
        <v/>
      </c>
      <c r="AR67" s="149"/>
      <c r="AS67" s="149"/>
      <c r="AT67" s="149"/>
      <c r="AU67" s="149"/>
      <c r="AV67" s="149"/>
      <c r="AW67" s="149"/>
      <c r="AX67" s="150"/>
      <c r="AY67" s="149"/>
      <c r="AZ67" s="149"/>
      <c r="BA67" s="149"/>
      <c r="BB67" s="149"/>
      <c r="BC67" s="245"/>
    </row>
    <row r="68" spans="1:55" s="246" customFormat="1" ht="15" x14ac:dyDescent="0.2">
      <c r="A68" s="145"/>
      <c r="B68" s="194">
        <v>56</v>
      </c>
      <c r="C68" s="95"/>
      <c r="D68" s="95"/>
      <c r="E68" s="243"/>
      <c r="F68" s="218"/>
      <c r="G68" s="218"/>
      <c r="H68" s="218"/>
      <c r="I68" s="242"/>
      <c r="J68" s="218"/>
      <c r="K68" s="218"/>
      <c r="L68" s="218"/>
      <c r="M68" s="218"/>
      <c r="N68" s="138"/>
      <c r="O68" s="138"/>
      <c r="P68" s="138"/>
      <c r="Q68" s="243"/>
      <c r="R68" s="243"/>
      <c r="S68" s="243"/>
      <c r="T68" s="243"/>
      <c r="U68" s="243"/>
      <c r="V68" s="243"/>
      <c r="W68" s="243"/>
      <c r="X68" s="244"/>
      <c r="Y68" s="144"/>
      <c r="Z68" s="145"/>
      <c r="AA68" s="145">
        <v>56</v>
      </c>
      <c r="AB68" s="146" t="str">
        <f t="shared" si="0"/>
        <v/>
      </c>
      <c r="AC68" s="146" t="str">
        <f t="shared" si="1"/>
        <v/>
      </c>
      <c r="AD68" s="146"/>
      <c r="AE68" s="147"/>
      <c r="AF68" s="148"/>
      <c r="AG68" s="148"/>
      <c r="AH68" s="148"/>
      <c r="AI68" s="148"/>
      <c r="AJ68" s="148"/>
      <c r="AK68" s="149"/>
      <c r="AL68" s="149"/>
      <c r="AM68" s="149"/>
      <c r="AN68" s="149"/>
      <c r="AO68" s="149"/>
      <c r="AP68" s="149" t="str">
        <f t="shared" si="2"/>
        <v/>
      </c>
      <c r="AQ68" s="149" t="str">
        <f t="shared" si="3"/>
        <v/>
      </c>
      <c r="AR68" s="149"/>
      <c r="AS68" s="149"/>
      <c r="AT68" s="149"/>
      <c r="AU68" s="149"/>
      <c r="AV68" s="149"/>
      <c r="AW68" s="149"/>
      <c r="AX68" s="150"/>
      <c r="AY68" s="149"/>
      <c r="AZ68" s="149"/>
      <c r="BA68" s="149"/>
      <c r="BB68" s="149"/>
      <c r="BC68" s="245"/>
    </row>
    <row r="69" spans="1:55" s="246" customFormat="1" ht="15" x14ac:dyDescent="0.2">
      <c r="A69" s="145"/>
      <c r="B69" s="194">
        <v>57</v>
      </c>
      <c r="C69" s="95"/>
      <c r="D69" s="95"/>
      <c r="E69" s="243"/>
      <c r="F69" s="218"/>
      <c r="G69" s="218"/>
      <c r="H69" s="218"/>
      <c r="I69" s="242"/>
      <c r="J69" s="218"/>
      <c r="K69" s="218"/>
      <c r="L69" s="218"/>
      <c r="M69" s="218"/>
      <c r="N69" s="138"/>
      <c r="O69" s="138"/>
      <c r="P69" s="138"/>
      <c r="Q69" s="243"/>
      <c r="R69" s="243"/>
      <c r="S69" s="243"/>
      <c r="T69" s="243"/>
      <c r="U69" s="243"/>
      <c r="V69" s="243"/>
      <c r="W69" s="243"/>
      <c r="X69" s="244"/>
      <c r="Y69" s="144"/>
      <c r="Z69" s="145"/>
      <c r="AA69" s="145">
        <v>57</v>
      </c>
      <c r="AB69" s="146" t="str">
        <f t="shared" si="0"/>
        <v/>
      </c>
      <c r="AC69" s="146" t="str">
        <f t="shared" si="1"/>
        <v/>
      </c>
      <c r="AD69" s="146"/>
      <c r="AE69" s="147"/>
      <c r="AF69" s="148"/>
      <c r="AG69" s="148"/>
      <c r="AH69" s="148"/>
      <c r="AI69" s="148"/>
      <c r="AJ69" s="148"/>
      <c r="AK69" s="149"/>
      <c r="AL69" s="149"/>
      <c r="AM69" s="149"/>
      <c r="AN69" s="149"/>
      <c r="AO69" s="149"/>
      <c r="AP69" s="149" t="str">
        <f t="shared" si="2"/>
        <v/>
      </c>
      <c r="AQ69" s="149" t="str">
        <f t="shared" si="3"/>
        <v/>
      </c>
      <c r="AR69" s="149"/>
      <c r="AS69" s="149"/>
      <c r="AT69" s="149"/>
      <c r="AU69" s="149"/>
      <c r="AV69" s="149"/>
      <c r="AW69" s="149"/>
      <c r="AX69" s="150"/>
      <c r="AY69" s="149"/>
      <c r="AZ69" s="149"/>
      <c r="BA69" s="149"/>
      <c r="BB69" s="149"/>
      <c r="BC69" s="245"/>
    </row>
    <row r="70" spans="1:55" s="246" customFormat="1" ht="15" x14ac:dyDescent="0.2">
      <c r="A70" s="145"/>
      <c r="B70" s="194">
        <v>58</v>
      </c>
      <c r="C70" s="95"/>
      <c r="D70" s="95"/>
      <c r="E70" s="243"/>
      <c r="F70" s="218"/>
      <c r="G70" s="218"/>
      <c r="H70" s="218"/>
      <c r="I70" s="242"/>
      <c r="J70" s="218"/>
      <c r="K70" s="218"/>
      <c r="L70" s="218"/>
      <c r="M70" s="218"/>
      <c r="N70" s="138"/>
      <c r="O70" s="138"/>
      <c r="P70" s="138"/>
      <c r="Q70" s="243"/>
      <c r="R70" s="243"/>
      <c r="S70" s="243"/>
      <c r="T70" s="243"/>
      <c r="U70" s="243"/>
      <c r="V70" s="243"/>
      <c r="W70" s="243"/>
      <c r="X70" s="244"/>
      <c r="Y70" s="144"/>
      <c r="Z70" s="145"/>
      <c r="AA70" s="145">
        <v>58</v>
      </c>
      <c r="AB70" s="146" t="str">
        <f t="shared" si="0"/>
        <v/>
      </c>
      <c r="AC70" s="146" t="str">
        <f t="shared" si="1"/>
        <v/>
      </c>
      <c r="AD70" s="146"/>
      <c r="AE70" s="147"/>
      <c r="AF70" s="148"/>
      <c r="AG70" s="148"/>
      <c r="AH70" s="148"/>
      <c r="AI70" s="148"/>
      <c r="AJ70" s="148"/>
      <c r="AK70" s="149"/>
      <c r="AL70" s="149"/>
      <c r="AM70" s="149"/>
      <c r="AN70" s="149"/>
      <c r="AO70" s="149"/>
      <c r="AP70" s="149" t="str">
        <f t="shared" si="2"/>
        <v/>
      </c>
      <c r="AQ70" s="149" t="str">
        <f t="shared" si="3"/>
        <v/>
      </c>
      <c r="AR70" s="149"/>
      <c r="AS70" s="149"/>
      <c r="AT70" s="149"/>
      <c r="AU70" s="149"/>
      <c r="AV70" s="149"/>
      <c r="AW70" s="149"/>
      <c r="AX70" s="150"/>
      <c r="AY70" s="149"/>
      <c r="AZ70" s="149"/>
      <c r="BA70" s="149"/>
      <c r="BB70" s="149"/>
      <c r="BC70" s="245"/>
    </row>
    <row r="71" spans="1:55" s="246" customFormat="1" ht="15" x14ac:dyDescent="0.2">
      <c r="A71" s="145"/>
      <c r="B71" s="194">
        <v>59</v>
      </c>
      <c r="C71" s="95"/>
      <c r="D71" s="95"/>
      <c r="E71" s="243"/>
      <c r="F71" s="218"/>
      <c r="G71" s="218"/>
      <c r="H71" s="218"/>
      <c r="I71" s="242"/>
      <c r="J71" s="218"/>
      <c r="K71" s="218"/>
      <c r="L71" s="218"/>
      <c r="M71" s="218"/>
      <c r="N71" s="138"/>
      <c r="O71" s="138"/>
      <c r="P71" s="138"/>
      <c r="Q71" s="138"/>
      <c r="R71" s="138"/>
      <c r="S71" s="138"/>
      <c r="T71" s="138"/>
      <c r="U71" s="138"/>
      <c r="V71" s="138"/>
      <c r="W71" s="138"/>
      <c r="X71" s="136"/>
      <c r="Y71" s="144"/>
      <c r="Z71" s="145"/>
      <c r="AA71" s="145">
        <v>59</v>
      </c>
      <c r="AB71" s="146" t="str">
        <f t="shared" si="0"/>
        <v/>
      </c>
      <c r="AC71" s="146" t="str">
        <f t="shared" si="1"/>
        <v/>
      </c>
      <c r="AD71" s="146"/>
      <c r="AE71" s="147"/>
      <c r="AF71" s="148"/>
      <c r="AG71" s="148"/>
      <c r="AH71" s="148"/>
      <c r="AI71" s="148"/>
      <c r="AJ71" s="148"/>
      <c r="AK71" s="149"/>
      <c r="AL71" s="149"/>
      <c r="AM71" s="149"/>
      <c r="AN71" s="149"/>
      <c r="AO71" s="149"/>
      <c r="AP71" s="149" t="str">
        <f t="shared" si="2"/>
        <v/>
      </c>
      <c r="AQ71" s="149" t="str">
        <f t="shared" si="3"/>
        <v/>
      </c>
      <c r="AR71" s="149"/>
      <c r="AS71" s="149"/>
      <c r="AT71" s="149"/>
      <c r="AU71" s="149"/>
      <c r="AV71" s="149"/>
      <c r="AW71" s="149"/>
      <c r="AX71" s="150"/>
      <c r="AY71" s="149"/>
      <c r="AZ71" s="149"/>
      <c r="BA71" s="149"/>
      <c r="BB71" s="149"/>
      <c r="BC71" s="245"/>
    </row>
    <row r="72" spans="1:55" s="246" customFormat="1" ht="15" x14ac:dyDescent="0.2">
      <c r="A72" s="145"/>
      <c r="B72" s="194">
        <v>60</v>
      </c>
      <c r="C72" s="95"/>
      <c r="D72" s="95"/>
      <c r="E72" s="243"/>
      <c r="F72" s="218"/>
      <c r="G72" s="218"/>
      <c r="H72" s="218"/>
      <c r="I72" s="242"/>
      <c r="J72" s="218"/>
      <c r="K72" s="218"/>
      <c r="L72" s="218"/>
      <c r="M72" s="218"/>
      <c r="N72" s="138"/>
      <c r="O72" s="138"/>
      <c r="P72" s="138"/>
      <c r="Q72" s="138"/>
      <c r="R72" s="138"/>
      <c r="S72" s="138"/>
      <c r="T72" s="138"/>
      <c r="U72" s="138"/>
      <c r="V72" s="138"/>
      <c r="W72" s="138"/>
      <c r="X72" s="136"/>
      <c r="Y72" s="144"/>
      <c r="Z72" s="145"/>
      <c r="AA72" s="145">
        <v>60</v>
      </c>
      <c r="AB72" s="146" t="str">
        <f t="shared" si="0"/>
        <v/>
      </c>
      <c r="AC72" s="146" t="str">
        <f t="shared" si="1"/>
        <v/>
      </c>
      <c r="AD72" s="146"/>
      <c r="AE72" s="147"/>
      <c r="AF72" s="148"/>
      <c r="AG72" s="148"/>
      <c r="AH72" s="148"/>
      <c r="AI72" s="148"/>
      <c r="AJ72" s="148"/>
      <c r="AK72" s="149"/>
      <c r="AL72" s="149"/>
      <c r="AM72" s="149"/>
      <c r="AN72" s="149"/>
      <c r="AO72" s="149"/>
      <c r="AP72" s="149" t="str">
        <f t="shared" si="2"/>
        <v/>
      </c>
      <c r="AQ72" s="149" t="str">
        <f t="shared" si="3"/>
        <v/>
      </c>
      <c r="AR72" s="149"/>
      <c r="AS72" s="149"/>
      <c r="AT72" s="149"/>
      <c r="AU72" s="149"/>
      <c r="AV72" s="149"/>
      <c r="AW72" s="149"/>
      <c r="AX72" s="150"/>
      <c r="AY72" s="149"/>
      <c r="AZ72" s="149"/>
      <c r="BA72" s="149"/>
      <c r="BB72" s="149"/>
      <c r="BC72" s="245"/>
    </row>
    <row r="73" spans="1:55" s="246" customFormat="1" ht="15" x14ac:dyDescent="0.2">
      <c r="A73" s="145"/>
      <c r="B73" s="194">
        <v>61</v>
      </c>
      <c r="C73" s="95"/>
      <c r="D73" s="95"/>
      <c r="E73" s="243"/>
      <c r="F73" s="218"/>
      <c r="G73" s="218"/>
      <c r="H73" s="218"/>
      <c r="I73" s="242"/>
      <c r="J73" s="218"/>
      <c r="K73" s="218"/>
      <c r="L73" s="218"/>
      <c r="M73" s="218"/>
      <c r="N73" s="138"/>
      <c r="O73" s="138"/>
      <c r="P73" s="138"/>
      <c r="Q73" s="138"/>
      <c r="R73" s="138"/>
      <c r="S73" s="138"/>
      <c r="T73" s="138"/>
      <c r="U73" s="138"/>
      <c r="V73" s="138"/>
      <c r="W73" s="138"/>
      <c r="X73" s="136"/>
      <c r="Y73" s="144"/>
      <c r="Z73" s="145"/>
      <c r="AA73" s="145">
        <v>61</v>
      </c>
      <c r="AB73" s="146" t="str">
        <f t="shared" si="0"/>
        <v/>
      </c>
      <c r="AC73" s="146" t="str">
        <f t="shared" si="1"/>
        <v/>
      </c>
      <c r="AD73" s="146"/>
      <c r="AE73" s="147"/>
      <c r="AF73" s="148"/>
      <c r="AG73" s="148"/>
      <c r="AH73" s="148"/>
      <c r="AI73" s="148"/>
      <c r="AJ73" s="148"/>
      <c r="AK73" s="149"/>
      <c r="AL73" s="149"/>
      <c r="AM73" s="149"/>
      <c r="AN73" s="149"/>
      <c r="AO73" s="149"/>
      <c r="AP73" s="149" t="str">
        <f t="shared" si="2"/>
        <v/>
      </c>
      <c r="AQ73" s="149" t="str">
        <f t="shared" si="3"/>
        <v/>
      </c>
      <c r="AR73" s="149"/>
      <c r="AS73" s="149"/>
      <c r="AT73" s="149"/>
      <c r="AU73" s="149"/>
      <c r="AV73" s="149"/>
      <c r="AW73" s="149"/>
      <c r="AX73" s="150"/>
      <c r="AY73" s="149"/>
      <c r="AZ73" s="149"/>
      <c r="BA73" s="149"/>
      <c r="BB73" s="149"/>
      <c r="BC73" s="245"/>
    </row>
    <row r="74" spans="1:55" s="246" customFormat="1" ht="15" x14ac:dyDescent="0.2">
      <c r="A74" s="145"/>
      <c r="B74" s="194">
        <v>62</v>
      </c>
      <c r="C74" s="95"/>
      <c r="D74" s="95"/>
      <c r="E74" s="243"/>
      <c r="F74" s="218"/>
      <c r="G74" s="218"/>
      <c r="H74" s="218"/>
      <c r="I74" s="242"/>
      <c r="J74" s="218"/>
      <c r="K74" s="218"/>
      <c r="L74" s="218"/>
      <c r="M74" s="218"/>
      <c r="N74" s="138"/>
      <c r="O74" s="138"/>
      <c r="P74" s="138"/>
      <c r="Q74" s="138"/>
      <c r="R74" s="138"/>
      <c r="S74" s="138"/>
      <c r="T74" s="138"/>
      <c r="U74" s="138"/>
      <c r="V74" s="138"/>
      <c r="W74" s="138"/>
      <c r="X74" s="136"/>
      <c r="Y74" s="144"/>
      <c r="Z74" s="145"/>
      <c r="AA74" s="145">
        <v>62</v>
      </c>
      <c r="AB74" s="146" t="str">
        <f t="shared" si="0"/>
        <v/>
      </c>
      <c r="AC74" s="146" t="str">
        <f t="shared" si="1"/>
        <v/>
      </c>
      <c r="AD74" s="146"/>
      <c r="AE74" s="147"/>
      <c r="AF74" s="148"/>
      <c r="AG74" s="148"/>
      <c r="AH74" s="148"/>
      <c r="AI74" s="148"/>
      <c r="AJ74" s="148"/>
      <c r="AK74" s="149"/>
      <c r="AL74" s="149"/>
      <c r="AM74" s="149"/>
      <c r="AN74" s="149"/>
      <c r="AO74" s="149"/>
      <c r="AP74" s="149" t="str">
        <f t="shared" si="2"/>
        <v/>
      </c>
      <c r="AQ74" s="149" t="str">
        <f t="shared" si="3"/>
        <v/>
      </c>
      <c r="AR74" s="149"/>
      <c r="AS74" s="149"/>
      <c r="AT74" s="149"/>
      <c r="AU74" s="149"/>
      <c r="AV74" s="149"/>
      <c r="AW74" s="149"/>
      <c r="AX74" s="150"/>
      <c r="AY74" s="149"/>
      <c r="AZ74" s="149"/>
      <c r="BA74" s="149"/>
      <c r="BB74" s="149"/>
      <c r="BC74" s="245"/>
    </row>
    <row r="75" spans="1:55" s="246" customFormat="1" ht="15" x14ac:dyDescent="0.2">
      <c r="A75" s="145"/>
      <c r="B75" s="194">
        <v>63</v>
      </c>
      <c r="C75" s="95"/>
      <c r="D75" s="95"/>
      <c r="E75" s="243"/>
      <c r="F75" s="218"/>
      <c r="G75" s="218"/>
      <c r="H75" s="218"/>
      <c r="I75" s="242"/>
      <c r="J75" s="218"/>
      <c r="K75" s="218"/>
      <c r="L75" s="218"/>
      <c r="M75" s="218"/>
      <c r="N75" s="138"/>
      <c r="O75" s="138"/>
      <c r="P75" s="138"/>
      <c r="Q75" s="138"/>
      <c r="R75" s="138"/>
      <c r="S75" s="138"/>
      <c r="T75" s="138"/>
      <c r="U75" s="138"/>
      <c r="V75" s="138"/>
      <c r="W75" s="138"/>
      <c r="X75" s="136"/>
      <c r="Y75" s="144"/>
      <c r="Z75" s="145"/>
      <c r="AA75" s="145">
        <v>63</v>
      </c>
      <c r="AB75" s="146" t="str">
        <f t="shared" si="0"/>
        <v/>
      </c>
      <c r="AC75" s="146" t="str">
        <f t="shared" si="1"/>
        <v/>
      </c>
      <c r="AD75" s="146"/>
      <c r="AE75" s="147"/>
      <c r="AF75" s="148"/>
      <c r="AG75" s="148"/>
      <c r="AH75" s="148"/>
      <c r="AI75" s="148"/>
      <c r="AJ75" s="148"/>
      <c r="AK75" s="149"/>
      <c r="AL75" s="149"/>
      <c r="AM75" s="149"/>
      <c r="AN75" s="149"/>
      <c r="AO75" s="149"/>
      <c r="AP75" s="149" t="str">
        <f t="shared" si="2"/>
        <v/>
      </c>
      <c r="AQ75" s="149" t="str">
        <f t="shared" si="3"/>
        <v/>
      </c>
      <c r="AR75" s="149"/>
      <c r="AS75" s="149"/>
      <c r="AT75" s="149"/>
      <c r="AU75" s="149"/>
      <c r="AV75" s="149"/>
      <c r="AW75" s="149"/>
      <c r="AX75" s="150"/>
      <c r="AY75" s="149"/>
      <c r="AZ75" s="149"/>
      <c r="BA75" s="149"/>
      <c r="BB75" s="149"/>
      <c r="BC75" s="245"/>
    </row>
    <row r="76" spans="1:55" s="246" customFormat="1" ht="15" x14ac:dyDescent="0.2">
      <c r="A76" s="145"/>
      <c r="B76" s="194">
        <v>64</v>
      </c>
      <c r="C76" s="95"/>
      <c r="D76" s="95"/>
      <c r="E76" s="243"/>
      <c r="F76" s="218"/>
      <c r="G76" s="218"/>
      <c r="H76" s="218"/>
      <c r="I76" s="242"/>
      <c r="J76" s="218"/>
      <c r="K76" s="218"/>
      <c r="L76" s="218"/>
      <c r="M76" s="218"/>
      <c r="N76" s="138"/>
      <c r="O76" s="138"/>
      <c r="P76" s="138"/>
      <c r="Q76" s="138"/>
      <c r="R76" s="138"/>
      <c r="S76" s="138"/>
      <c r="T76" s="138"/>
      <c r="U76" s="138"/>
      <c r="V76" s="138"/>
      <c r="W76" s="138"/>
      <c r="X76" s="136"/>
      <c r="Y76" s="144"/>
      <c r="Z76" s="145"/>
      <c r="AA76" s="145">
        <v>64</v>
      </c>
      <c r="AB76" s="146" t="str">
        <f t="shared" si="0"/>
        <v/>
      </c>
      <c r="AC76" s="146" t="str">
        <f t="shared" si="1"/>
        <v/>
      </c>
      <c r="AD76" s="146"/>
      <c r="AE76" s="147"/>
      <c r="AF76" s="148"/>
      <c r="AG76" s="148"/>
      <c r="AH76" s="148"/>
      <c r="AI76" s="148"/>
      <c r="AJ76" s="148"/>
      <c r="AK76" s="149"/>
      <c r="AL76" s="149"/>
      <c r="AM76" s="149"/>
      <c r="AN76" s="149"/>
      <c r="AO76" s="149"/>
      <c r="AP76" s="149" t="str">
        <f t="shared" si="2"/>
        <v/>
      </c>
      <c r="AQ76" s="149" t="str">
        <f t="shared" si="3"/>
        <v/>
      </c>
      <c r="AR76" s="149"/>
      <c r="AS76" s="149"/>
      <c r="AT76" s="149"/>
      <c r="AU76" s="149"/>
      <c r="AV76" s="149"/>
      <c r="AW76" s="149"/>
      <c r="AX76" s="150"/>
      <c r="AY76" s="149"/>
      <c r="AZ76" s="149"/>
      <c r="BA76" s="149"/>
      <c r="BB76" s="149"/>
      <c r="BC76" s="245"/>
    </row>
    <row r="77" spans="1:55" s="246" customFormat="1" ht="15" x14ac:dyDescent="0.2">
      <c r="A77" s="145"/>
      <c r="B77" s="194">
        <v>65</v>
      </c>
      <c r="C77" s="95"/>
      <c r="D77" s="95"/>
      <c r="E77" s="218"/>
      <c r="F77" s="218"/>
      <c r="G77" s="218"/>
      <c r="H77" s="218"/>
      <c r="I77" s="242"/>
      <c r="J77" s="218"/>
      <c r="K77" s="218"/>
      <c r="L77" s="218"/>
      <c r="M77" s="218"/>
      <c r="N77" s="138"/>
      <c r="O77" s="138"/>
      <c r="P77" s="138"/>
      <c r="Q77" s="138"/>
      <c r="R77" s="138"/>
      <c r="S77" s="138"/>
      <c r="T77" s="138"/>
      <c r="U77" s="138"/>
      <c r="V77" s="138"/>
      <c r="W77" s="138"/>
      <c r="X77" s="136"/>
      <c r="Y77" s="144"/>
      <c r="Z77" s="145"/>
      <c r="AA77" s="145">
        <v>65</v>
      </c>
      <c r="AB77" s="146" t="str">
        <f t="shared" si="0"/>
        <v/>
      </c>
      <c r="AC77" s="146" t="str">
        <f t="shared" si="1"/>
        <v/>
      </c>
      <c r="AD77" s="146"/>
      <c r="AE77" s="147"/>
      <c r="AF77" s="148"/>
      <c r="AG77" s="148"/>
      <c r="AH77" s="148"/>
      <c r="AI77" s="148"/>
      <c r="AJ77" s="148"/>
      <c r="AK77" s="149"/>
      <c r="AL77" s="149"/>
      <c r="AM77" s="149"/>
      <c r="AN77" s="149"/>
      <c r="AO77" s="149"/>
      <c r="AP77" s="149" t="str">
        <f t="shared" si="2"/>
        <v/>
      </c>
      <c r="AQ77" s="149" t="str">
        <f t="shared" si="3"/>
        <v/>
      </c>
      <c r="AR77" s="149"/>
      <c r="AS77" s="149"/>
      <c r="AT77" s="149"/>
      <c r="AU77" s="149"/>
      <c r="AV77" s="149"/>
      <c r="AW77" s="149"/>
      <c r="AX77" s="150"/>
      <c r="AY77" s="149"/>
      <c r="AZ77" s="149"/>
      <c r="BA77" s="149"/>
      <c r="BB77" s="149"/>
      <c r="BC77" s="245"/>
    </row>
    <row r="78" spans="1:55" s="246" customFormat="1" ht="15" x14ac:dyDescent="0.2">
      <c r="A78" s="247"/>
      <c r="B78" s="194">
        <v>66</v>
      </c>
      <c r="C78" s="95"/>
      <c r="D78" s="95"/>
      <c r="E78" s="218"/>
      <c r="F78" s="218"/>
      <c r="G78" s="218"/>
      <c r="H78" s="218"/>
      <c r="I78" s="242"/>
      <c r="J78" s="218"/>
      <c r="K78" s="218"/>
      <c r="L78" s="218"/>
      <c r="M78" s="218"/>
      <c r="N78" s="138"/>
      <c r="O78" s="138"/>
      <c r="P78" s="138"/>
      <c r="Q78" s="138"/>
      <c r="R78" s="138"/>
      <c r="S78" s="138"/>
      <c r="T78" s="138"/>
      <c r="U78" s="138"/>
      <c r="V78" s="138"/>
      <c r="W78" s="138"/>
      <c r="X78" s="136"/>
      <c r="Y78" s="144"/>
      <c r="Z78" s="145"/>
      <c r="AA78" s="145">
        <v>66</v>
      </c>
      <c r="AB78" s="146" t="str">
        <f t="shared" ref="AB78:AB141" si="7">IF(AND(C78=1,D78&lt;&gt;0),D78,"")</f>
        <v/>
      </c>
      <c r="AC78" s="146" t="str">
        <f t="shared" ref="AC78:AC141" si="8">IF(AND(C78=2,D78&lt;&gt;0),D78,"")</f>
        <v/>
      </c>
      <c r="AD78" s="146"/>
      <c r="AE78" s="147"/>
      <c r="AF78" s="148"/>
      <c r="AG78" s="148"/>
      <c r="AH78" s="148"/>
      <c r="AI78" s="148"/>
      <c r="AJ78" s="148"/>
      <c r="AK78" s="149"/>
      <c r="AL78" s="149"/>
      <c r="AM78" s="149"/>
      <c r="AN78" s="149"/>
      <c r="AO78" s="149"/>
      <c r="AP78" s="149" t="str">
        <f t="shared" si="2"/>
        <v/>
      </c>
      <c r="AQ78" s="149" t="str">
        <f t="shared" si="3"/>
        <v/>
      </c>
      <c r="AR78" s="149"/>
      <c r="AS78" s="149"/>
      <c r="AT78" s="149"/>
      <c r="AU78" s="149"/>
      <c r="AV78" s="149"/>
      <c r="AW78" s="149"/>
      <c r="AX78" s="150"/>
      <c r="AY78" s="149"/>
      <c r="AZ78" s="149"/>
      <c r="BA78" s="149"/>
      <c r="BB78" s="149"/>
      <c r="BC78" s="245"/>
    </row>
    <row r="79" spans="1:55" s="246" customFormat="1" ht="15" x14ac:dyDescent="0.2">
      <c r="A79" s="247"/>
      <c r="B79" s="194">
        <v>67</v>
      </c>
      <c r="C79" s="95"/>
      <c r="D79" s="95"/>
      <c r="E79" s="218"/>
      <c r="F79" s="218"/>
      <c r="G79" s="218"/>
      <c r="H79" s="218"/>
      <c r="I79" s="242"/>
      <c r="J79" s="218"/>
      <c r="K79" s="218"/>
      <c r="L79" s="218"/>
      <c r="M79" s="218"/>
      <c r="N79" s="138"/>
      <c r="O79" s="138"/>
      <c r="P79" s="138"/>
      <c r="Q79" s="138"/>
      <c r="R79" s="138"/>
      <c r="S79" s="138"/>
      <c r="T79" s="138"/>
      <c r="U79" s="138"/>
      <c r="V79" s="138"/>
      <c r="W79" s="138"/>
      <c r="X79" s="136"/>
      <c r="Y79" s="144"/>
      <c r="Z79" s="145"/>
      <c r="AA79" s="145">
        <v>67</v>
      </c>
      <c r="AB79" s="146" t="str">
        <f t="shared" si="7"/>
        <v/>
      </c>
      <c r="AC79" s="146" t="str">
        <f t="shared" si="8"/>
        <v/>
      </c>
      <c r="AD79" s="146"/>
      <c r="AE79" s="147"/>
      <c r="AF79" s="148"/>
      <c r="AG79" s="148"/>
      <c r="AH79" s="148"/>
      <c r="AI79" s="148"/>
      <c r="AJ79" s="148"/>
      <c r="AK79" s="149"/>
      <c r="AL79" s="149"/>
      <c r="AM79" s="149"/>
      <c r="AN79" s="149"/>
      <c r="AO79" s="149"/>
      <c r="AP79" s="149" t="str">
        <f t="shared" ref="AP79:AP142" si="9">IF(AB78="","",ABS(AB78-$K$13))</f>
        <v/>
      </c>
      <c r="AQ79" s="149" t="str">
        <f t="shared" ref="AQ79:AQ142" si="10">IF(AC78="","",ABS(AC78-$K$14))</f>
        <v/>
      </c>
      <c r="AR79" s="149"/>
      <c r="AS79" s="149"/>
      <c r="AT79" s="149"/>
      <c r="AU79" s="149"/>
      <c r="AV79" s="149"/>
      <c r="AW79" s="149"/>
      <c r="AX79" s="150"/>
      <c r="AY79" s="149"/>
      <c r="AZ79" s="149"/>
      <c r="BA79" s="149"/>
      <c r="BB79" s="149"/>
      <c r="BC79" s="245"/>
    </row>
    <row r="80" spans="1:55" s="246" customFormat="1" ht="15" x14ac:dyDescent="0.2">
      <c r="A80" s="247"/>
      <c r="B80" s="194">
        <v>68</v>
      </c>
      <c r="C80" s="95"/>
      <c r="D80" s="95"/>
      <c r="E80" s="218"/>
      <c r="F80" s="218"/>
      <c r="G80" s="218"/>
      <c r="H80" s="218"/>
      <c r="I80" s="242"/>
      <c r="J80" s="218"/>
      <c r="K80" s="218"/>
      <c r="L80" s="218"/>
      <c r="M80" s="218"/>
      <c r="N80" s="138"/>
      <c r="O80" s="138"/>
      <c r="P80" s="138"/>
      <c r="Q80" s="138"/>
      <c r="R80" s="138"/>
      <c r="S80" s="138"/>
      <c r="T80" s="138"/>
      <c r="U80" s="138"/>
      <c r="V80" s="138"/>
      <c r="W80" s="138"/>
      <c r="X80" s="136"/>
      <c r="Y80" s="144"/>
      <c r="Z80" s="145"/>
      <c r="AA80" s="145">
        <v>68</v>
      </c>
      <c r="AB80" s="146" t="str">
        <f t="shared" si="7"/>
        <v/>
      </c>
      <c r="AC80" s="146" t="str">
        <f t="shared" si="8"/>
        <v/>
      </c>
      <c r="AD80" s="146"/>
      <c r="AE80" s="147"/>
      <c r="AF80" s="148"/>
      <c r="AG80" s="148"/>
      <c r="AH80" s="148"/>
      <c r="AI80" s="148"/>
      <c r="AJ80" s="148"/>
      <c r="AK80" s="149"/>
      <c r="AL80" s="149"/>
      <c r="AM80" s="149"/>
      <c r="AN80" s="149"/>
      <c r="AO80" s="149"/>
      <c r="AP80" s="149" t="str">
        <f t="shared" si="9"/>
        <v/>
      </c>
      <c r="AQ80" s="149" t="str">
        <f t="shared" si="10"/>
        <v/>
      </c>
      <c r="AR80" s="149"/>
      <c r="AS80" s="149"/>
      <c r="AT80" s="149"/>
      <c r="AU80" s="149"/>
      <c r="AV80" s="149"/>
      <c r="AW80" s="149"/>
      <c r="AX80" s="150"/>
      <c r="AY80" s="149"/>
      <c r="AZ80" s="149"/>
      <c r="BA80" s="149"/>
      <c r="BB80" s="149"/>
      <c r="BC80" s="245"/>
    </row>
    <row r="81" spans="1:55" s="246" customFormat="1" ht="15" x14ac:dyDescent="0.2">
      <c r="A81" s="247"/>
      <c r="B81" s="194">
        <v>69</v>
      </c>
      <c r="C81" s="95"/>
      <c r="D81" s="95"/>
      <c r="E81" s="218"/>
      <c r="F81" s="218"/>
      <c r="G81" s="218"/>
      <c r="H81" s="218"/>
      <c r="I81" s="242"/>
      <c r="J81" s="218"/>
      <c r="K81" s="218"/>
      <c r="L81" s="218"/>
      <c r="M81" s="218"/>
      <c r="N81" s="138"/>
      <c r="O81" s="138"/>
      <c r="P81" s="138"/>
      <c r="Q81" s="138"/>
      <c r="R81" s="138"/>
      <c r="S81" s="138"/>
      <c r="T81" s="138"/>
      <c r="U81" s="138"/>
      <c r="V81" s="138"/>
      <c r="W81" s="138"/>
      <c r="X81" s="136"/>
      <c r="Y81" s="144"/>
      <c r="Z81" s="145"/>
      <c r="AA81" s="145">
        <v>69</v>
      </c>
      <c r="AB81" s="146" t="str">
        <f t="shared" si="7"/>
        <v/>
      </c>
      <c r="AC81" s="146" t="str">
        <f t="shared" si="8"/>
        <v/>
      </c>
      <c r="AD81" s="146"/>
      <c r="AE81" s="147"/>
      <c r="AF81" s="148"/>
      <c r="AG81" s="148"/>
      <c r="AH81" s="148"/>
      <c r="AI81" s="148"/>
      <c r="AJ81" s="148"/>
      <c r="AK81" s="149"/>
      <c r="AL81" s="149"/>
      <c r="AM81" s="149"/>
      <c r="AN81" s="149"/>
      <c r="AO81" s="149"/>
      <c r="AP81" s="149" t="str">
        <f t="shared" si="9"/>
        <v/>
      </c>
      <c r="AQ81" s="149" t="str">
        <f t="shared" si="10"/>
        <v/>
      </c>
      <c r="AR81" s="149"/>
      <c r="AS81" s="149"/>
      <c r="AT81" s="149"/>
      <c r="AU81" s="149"/>
      <c r="AV81" s="149"/>
      <c r="AW81" s="149"/>
      <c r="AX81" s="150"/>
      <c r="AY81" s="149"/>
      <c r="AZ81" s="149"/>
      <c r="BA81" s="149"/>
      <c r="BB81" s="149"/>
      <c r="BC81" s="245"/>
    </row>
    <row r="82" spans="1:55" s="246" customFormat="1" ht="15" x14ac:dyDescent="0.2">
      <c r="A82" s="247"/>
      <c r="B82" s="194">
        <v>70</v>
      </c>
      <c r="C82" s="95"/>
      <c r="D82" s="95"/>
      <c r="E82" s="218"/>
      <c r="F82" s="218"/>
      <c r="G82" s="218"/>
      <c r="H82" s="218"/>
      <c r="I82" s="242"/>
      <c r="J82" s="218"/>
      <c r="K82" s="218"/>
      <c r="L82" s="218"/>
      <c r="M82" s="218"/>
      <c r="N82" s="138"/>
      <c r="O82" s="138"/>
      <c r="P82" s="138"/>
      <c r="Q82" s="138"/>
      <c r="R82" s="138"/>
      <c r="S82" s="138"/>
      <c r="T82" s="138"/>
      <c r="U82" s="138"/>
      <c r="V82" s="138"/>
      <c r="W82" s="138"/>
      <c r="X82" s="136"/>
      <c r="Y82" s="144"/>
      <c r="Z82" s="145"/>
      <c r="AA82" s="145">
        <v>70</v>
      </c>
      <c r="AB82" s="146" t="str">
        <f t="shared" si="7"/>
        <v/>
      </c>
      <c r="AC82" s="146" t="str">
        <f t="shared" si="8"/>
        <v/>
      </c>
      <c r="AD82" s="146"/>
      <c r="AE82" s="147"/>
      <c r="AF82" s="148"/>
      <c r="AG82" s="148"/>
      <c r="AH82" s="148"/>
      <c r="AI82" s="148"/>
      <c r="AJ82" s="148"/>
      <c r="AK82" s="149"/>
      <c r="AL82" s="149"/>
      <c r="AM82" s="149"/>
      <c r="AN82" s="149"/>
      <c r="AO82" s="149"/>
      <c r="AP82" s="149" t="str">
        <f t="shared" si="9"/>
        <v/>
      </c>
      <c r="AQ82" s="149" t="str">
        <f t="shared" si="10"/>
        <v/>
      </c>
      <c r="AR82" s="149"/>
      <c r="AS82" s="149"/>
      <c r="AT82" s="149"/>
      <c r="AU82" s="149"/>
      <c r="AV82" s="149"/>
      <c r="AW82" s="149"/>
      <c r="AX82" s="150"/>
      <c r="AY82" s="149"/>
      <c r="AZ82" s="149"/>
      <c r="BA82" s="149"/>
      <c r="BB82" s="149"/>
      <c r="BC82" s="245"/>
    </row>
    <row r="83" spans="1:55" s="246" customFormat="1" ht="15" x14ac:dyDescent="0.2">
      <c r="A83" s="247"/>
      <c r="B83" s="194">
        <v>71</v>
      </c>
      <c r="C83" s="95"/>
      <c r="D83" s="95"/>
      <c r="E83" s="218"/>
      <c r="F83" s="218"/>
      <c r="G83" s="218"/>
      <c r="H83" s="218"/>
      <c r="I83" s="242"/>
      <c r="J83" s="218"/>
      <c r="K83" s="218"/>
      <c r="L83" s="218"/>
      <c r="M83" s="218"/>
      <c r="N83" s="138"/>
      <c r="O83" s="138"/>
      <c r="P83" s="138"/>
      <c r="Q83" s="138"/>
      <c r="R83" s="138"/>
      <c r="S83" s="138"/>
      <c r="T83" s="138"/>
      <c r="U83" s="138"/>
      <c r="V83" s="138"/>
      <c r="W83" s="138"/>
      <c r="X83" s="136"/>
      <c r="Y83" s="144"/>
      <c r="Z83" s="145"/>
      <c r="AA83" s="145">
        <v>71</v>
      </c>
      <c r="AB83" s="146" t="str">
        <f t="shared" si="7"/>
        <v/>
      </c>
      <c r="AC83" s="146" t="str">
        <f t="shared" si="8"/>
        <v/>
      </c>
      <c r="AD83" s="146"/>
      <c r="AE83" s="147"/>
      <c r="AF83" s="148"/>
      <c r="AG83" s="148"/>
      <c r="AH83" s="148"/>
      <c r="AI83" s="148"/>
      <c r="AJ83" s="148"/>
      <c r="AK83" s="149"/>
      <c r="AL83" s="149"/>
      <c r="AM83" s="149"/>
      <c r="AN83" s="149"/>
      <c r="AO83" s="149"/>
      <c r="AP83" s="149" t="str">
        <f t="shared" si="9"/>
        <v/>
      </c>
      <c r="AQ83" s="149" t="str">
        <f t="shared" si="10"/>
        <v/>
      </c>
      <c r="AR83" s="149"/>
      <c r="AS83" s="149"/>
      <c r="AT83" s="149"/>
      <c r="AU83" s="149"/>
      <c r="AV83" s="149"/>
      <c r="AW83" s="149"/>
      <c r="AX83" s="150"/>
      <c r="AY83" s="149"/>
      <c r="AZ83" s="149"/>
      <c r="BA83" s="149"/>
      <c r="BB83" s="149"/>
      <c r="BC83" s="245"/>
    </row>
    <row r="84" spans="1:55" s="246" customFormat="1" ht="15" x14ac:dyDescent="0.2">
      <c r="A84" s="247"/>
      <c r="B84" s="194">
        <v>72</v>
      </c>
      <c r="C84" s="95"/>
      <c r="D84" s="95"/>
      <c r="E84" s="218"/>
      <c r="F84" s="218"/>
      <c r="G84" s="218"/>
      <c r="H84" s="218"/>
      <c r="I84" s="242"/>
      <c r="J84" s="218"/>
      <c r="K84" s="218"/>
      <c r="L84" s="218"/>
      <c r="M84" s="218"/>
      <c r="N84" s="138"/>
      <c r="O84" s="138"/>
      <c r="P84" s="138"/>
      <c r="Q84" s="138"/>
      <c r="R84" s="138"/>
      <c r="S84" s="138"/>
      <c r="T84" s="138"/>
      <c r="U84" s="138"/>
      <c r="V84" s="138"/>
      <c r="W84" s="138"/>
      <c r="X84" s="136"/>
      <c r="Y84" s="144"/>
      <c r="Z84" s="145"/>
      <c r="AA84" s="145">
        <v>72</v>
      </c>
      <c r="AB84" s="146" t="str">
        <f t="shared" si="7"/>
        <v/>
      </c>
      <c r="AC84" s="146" t="str">
        <f t="shared" si="8"/>
        <v/>
      </c>
      <c r="AD84" s="146"/>
      <c r="AE84" s="147"/>
      <c r="AF84" s="148"/>
      <c r="AG84" s="148"/>
      <c r="AH84" s="148"/>
      <c r="AI84" s="148"/>
      <c r="AJ84" s="148"/>
      <c r="AK84" s="149"/>
      <c r="AL84" s="149"/>
      <c r="AM84" s="149"/>
      <c r="AN84" s="149"/>
      <c r="AO84" s="149"/>
      <c r="AP84" s="149" t="str">
        <f t="shared" si="9"/>
        <v/>
      </c>
      <c r="AQ84" s="149" t="str">
        <f t="shared" si="10"/>
        <v/>
      </c>
      <c r="AR84" s="149"/>
      <c r="AS84" s="149"/>
      <c r="AT84" s="149"/>
      <c r="AU84" s="149"/>
      <c r="AV84" s="149"/>
      <c r="AW84" s="149"/>
      <c r="AX84" s="150"/>
      <c r="AY84" s="149"/>
      <c r="AZ84" s="149"/>
      <c r="BA84" s="149"/>
      <c r="BB84" s="149"/>
      <c r="BC84" s="245"/>
    </row>
    <row r="85" spans="1:55" s="246" customFormat="1" ht="15" x14ac:dyDescent="0.2">
      <c r="A85" s="247"/>
      <c r="B85" s="194">
        <v>73</v>
      </c>
      <c r="C85" s="95"/>
      <c r="D85" s="95"/>
      <c r="E85" s="218"/>
      <c r="F85" s="218"/>
      <c r="G85" s="218"/>
      <c r="H85" s="218"/>
      <c r="I85" s="242"/>
      <c r="J85" s="218"/>
      <c r="K85" s="218"/>
      <c r="L85" s="218"/>
      <c r="M85" s="218"/>
      <c r="N85" s="138"/>
      <c r="O85" s="138"/>
      <c r="P85" s="138"/>
      <c r="Q85" s="138"/>
      <c r="R85" s="138"/>
      <c r="S85" s="138"/>
      <c r="T85" s="138"/>
      <c r="U85" s="138"/>
      <c r="V85" s="138"/>
      <c r="W85" s="138"/>
      <c r="X85" s="136"/>
      <c r="Y85" s="144"/>
      <c r="Z85" s="145"/>
      <c r="AA85" s="145">
        <v>73</v>
      </c>
      <c r="AB85" s="146" t="str">
        <f t="shared" si="7"/>
        <v/>
      </c>
      <c r="AC85" s="146" t="str">
        <f t="shared" si="8"/>
        <v/>
      </c>
      <c r="AD85" s="146"/>
      <c r="AE85" s="147"/>
      <c r="AF85" s="148"/>
      <c r="AG85" s="148"/>
      <c r="AH85" s="148"/>
      <c r="AI85" s="148"/>
      <c r="AJ85" s="148"/>
      <c r="AK85" s="149"/>
      <c r="AL85" s="149"/>
      <c r="AM85" s="149"/>
      <c r="AN85" s="149"/>
      <c r="AO85" s="149"/>
      <c r="AP85" s="149" t="str">
        <f t="shared" si="9"/>
        <v/>
      </c>
      <c r="AQ85" s="149" t="str">
        <f t="shared" si="10"/>
        <v/>
      </c>
      <c r="AR85" s="149"/>
      <c r="AS85" s="149"/>
      <c r="AT85" s="149"/>
      <c r="AU85" s="149"/>
      <c r="AV85" s="149"/>
      <c r="AW85" s="149"/>
      <c r="AX85" s="150"/>
      <c r="AY85" s="149"/>
      <c r="AZ85" s="149"/>
      <c r="BA85" s="149"/>
      <c r="BB85" s="149"/>
      <c r="BC85" s="245"/>
    </row>
    <row r="86" spans="1:55" s="246" customFormat="1" ht="15" x14ac:dyDescent="0.2">
      <c r="A86" s="247"/>
      <c r="B86" s="194">
        <v>74</v>
      </c>
      <c r="C86" s="95"/>
      <c r="D86" s="95"/>
      <c r="E86" s="218"/>
      <c r="F86" s="218"/>
      <c r="G86" s="218"/>
      <c r="H86" s="218"/>
      <c r="I86" s="242"/>
      <c r="J86" s="218"/>
      <c r="K86" s="218"/>
      <c r="L86" s="218"/>
      <c r="M86" s="218"/>
      <c r="N86" s="138"/>
      <c r="O86" s="138"/>
      <c r="P86" s="138"/>
      <c r="Q86" s="138"/>
      <c r="R86" s="138"/>
      <c r="S86" s="138"/>
      <c r="T86" s="138"/>
      <c r="U86" s="138"/>
      <c r="V86" s="138"/>
      <c r="W86" s="138"/>
      <c r="X86" s="136"/>
      <c r="Y86" s="144"/>
      <c r="Z86" s="145"/>
      <c r="AA86" s="145">
        <v>74</v>
      </c>
      <c r="AB86" s="146" t="str">
        <f t="shared" si="7"/>
        <v/>
      </c>
      <c r="AC86" s="146" t="str">
        <f t="shared" si="8"/>
        <v/>
      </c>
      <c r="AD86" s="146"/>
      <c r="AE86" s="147"/>
      <c r="AF86" s="148"/>
      <c r="AG86" s="148"/>
      <c r="AH86" s="148"/>
      <c r="AI86" s="148"/>
      <c r="AJ86" s="148"/>
      <c r="AK86" s="149"/>
      <c r="AL86" s="149"/>
      <c r="AM86" s="149"/>
      <c r="AN86" s="149"/>
      <c r="AO86" s="149"/>
      <c r="AP86" s="149" t="str">
        <f t="shared" si="9"/>
        <v/>
      </c>
      <c r="AQ86" s="149" t="str">
        <f t="shared" si="10"/>
        <v/>
      </c>
      <c r="AR86" s="149"/>
      <c r="AS86" s="149"/>
      <c r="AT86" s="149"/>
      <c r="AU86" s="149"/>
      <c r="AV86" s="149"/>
      <c r="AW86" s="149"/>
      <c r="AX86" s="150"/>
      <c r="AY86" s="149"/>
      <c r="AZ86" s="149"/>
      <c r="BA86" s="149"/>
      <c r="BB86" s="149"/>
      <c r="BC86" s="245"/>
    </row>
    <row r="87" spans="1:55" s="246" customFormat="1" ht="15" x14ac:dyDescent="0.2">
      <c r="A87" s="248"/>
      <c r="B87" s="194">
        <v>75</v>
      </c>
      <c r="C87" s="95"/>
      <c r="D87" s="95"/>
      <c r="E87" s="218"/>
      <c r="F87" s="218"/>
      <c r="G87" s="218"/>
      <c r="H87" s="218"/>
      <c r="I87" s="242"/>
      <c r="J87" s="218"/>
      <c r="K87" s="218"/>
      <c r="L87" s="218"/>
      <c r="M87" s="138"/>
      <c r="N87" s="138"/>
      <c r="O87" s="138"/>
      <c r="P87" s="138"/>
      <c r="Q87" s="138"/>
      <c r="R87" s="138"/>
      <c r="S87" s="138"/>
      <c r="T87" s="138"/>
      <c r="U87" s="138"/>
      <c r="V87" s="138"/>
      <c r="W87" s="138"/>
      <c r="X87" s="136"/>
      <c r="Y87" s="144"/>
      <c r="Z87" s="145"/>
      <c r="AA87" s="145">
        <v>75</v>
      </c>
      <c r="AB87" s="146" t="str">
        <f t="shared" si="7"/>
        <v/>
      </c>
      <c r="AC87" s="146" t="str">
        <f t="shared" si="8"/>
        <v/>
      </c>
      <c r="AD87" s="146"/>
      <c r="AE87" s="147"/>
      <c r="AF87" s="148"/>
      <c r="AG87" s="148"/>
      <c r="AH87" s="148"/>
      <c r="AI87" s="148"/>
      <c r="AJ87" s="148"/>
      <c r="AK87" s="149"/>
      <c r="AL87" s="149"/>
      <c r="AM87" s="149"/>
      <c r="AN87" s="149"/>
      <c r="AO87" s="149"/>
      <c r="AP87" s="149" t="str">
        <f t="shared" si="9"/>
        <v/>
      </c>
      <c r="AQ87" s="149" t="str">
        <f t="shared" si="10"/>
        <v/>
      </c>
      <c r="AR87" s="149"/>
      <c r="AS87" s="149"/>
      <c r="AT87" s="149"/>
      <c r="AU87" s="149"/>
      <c r="AV87" s="149"/>
      <c r="AW87" s="149"/>
      <c r="AX87" s="150"/>
      <c r="AY87" s="149"/>
      <c r="AZ87" s="149"/>
      <c r="BA87" s="149"/>
      <c r="BB87" s="149"/>
      <c r="BC87" s="245"/>
    </row>
    <row r="88" spans="1:55" s="246" customFormat="1" ht="15" x14ac:dyDescent="0.2">
      <c r="A88" s="248"/>
      <c r="B88" s="194">
        <v>76</v>
      </c>
      <c r="C88" s="95"/>
      <c r="D88" s="95"/>
      <c r="E88" s="138"/>
      <c r="F88" s="218"/>
      <c r="G88" s="218"/>
      <c r="H88" s="218"/>
      <c r="I88" s="242"/>
      <c r="J88" s="218"/>
      <c r="K88" s="218"/>
      <c r="L88" s="218"/>
      <c r="M88" s="138"/>
      <c r="N88" s="138"/>
      <c r="O88" s="138"/>
      <c r="P88" s="138"/>
      <c r="Q88" s="138"/>
      <c r="R88" s="138"/>
      <c r="S88" s="138"/>
      <c r="T88" s="138"/>
      <c r="U88" s="138"/>
      <c r="V88" s="138"/>
      <c r="W88" s="138"/>
      <c r="X88" s="136"/>
      <c r="Y88" s="144"/>
      <c r="Z88" s="145"/>
      <c r="AA88" s="145">
        <v>76</v>
      </c>
      <c r="AB88" s="146" t="str">
        <f t="shared" si="7"/>
        <v/>
      </c>
      <c r="AC88" s="146" t="str">
        <f t="shared" si="8"/>
        <v/>
      </c>
      <c r="AD88" s="146"/>
      <c r="AE88" s="147"/>
      <c r="AF88" s="148"/>
      <c r="AG88" s="148"/>
      <c r="AH88" s="148"/>
      <c r="AI88" s="148"/>
      <c r="AJ88" s="148"/>
      <c r="AK88" s="149"/>
      <c r="AL88" s="149"/>
      <c r="AM88" s="149"/>
      <c r="AN88" s="149"/>
      <c r="AO88" s="149"/>
      <c r="AP88" s="149" t="str">
        <f t="shared" si="9"/>
        <v/>
      </c>
      <c r="AQ88" s="149" t="str">
        <f t="shared" si="10"/>
        <v/>
      </c>
      <c r="AR88" s="149"/>
      <c r="AS88" s="149"/>
      <c r="AT88" s="149"/>
      <c r="AU88" s="149"/>
      <c r="AV88" s="149"/>
      <c r="AW88" s="149"/>
      <c r="AX88" s="150"/>
      <c r="AY88" s="149"/>
      <c r="AZ88" s="149"/>
      <c r="BA88" s="149"/>
      <c r="BB88" s="149"/>
      <c r="BC88" s="245"/>
    </row>
    <row r="89" spans="1:55" s="246" customFormat="1" ht="15" x14ac:dyDescent="0.2">
      <c r="A89" s="248"/>
      <c r="B89" s="194">
        <v>77</v>
      </c>
      <c r="C89" s="95"/>
      <c r="D89" s="95"/>
      <c r="E89" s="138"/>
      <c r="F89" s="218"/>
      <c r="G89" s="218"/>
      <c r="H89" s="218"/>
      <c r="I89" s="242"/>
      <c r="J89" s="218"/>
      <c r="K89" s="218"/>
      <c r="L89" s="218"/>
      <c r="M89" s="138"/>
      <c r="N89" s="138"/>
      <c r="O89" s="138"/>
      <c r="P89" s="138"/>
      <c r="Q89" s="138"/>
      <c r="R89" s="138"/>
      <c r="S89" s="138"/>
      <c r="T89" s="138"/>
      <c r="U89" s="138"/>
      <c r="V89" s="138"/>
      <c r="W89" s="138"/>
      <c r="X89" s="136"/>
      <c r="Y89" s="144"/>
      <c r="Z89" s="145"/>
      <c r="AA89" s="145">
        <v>77</v>
      </c>
      <c r="AB89" s="146" t="str">
        <f t="shared" si="7"/>
        <v/>
      </c>
      <c r="AC89" s="146" t="str">
        <f t="shared" si="8"/>
        <v/>
      </c>
      <c r="AD89" s="146"/>
      <c r="AE89" s="147"/>
      <c r="AF89" s="148"/>
      <c r="AG89" s="148"/>
      <c r="AH89" s="148"/>
      <c r="AI89" s="148"/>
      <c r="AJ89" s="148"/>
      <c r="AK89" s="149"/>
      <c r="AL89" s="149"/>
      <c r="AM89" s="149"/>
      <c r="AN89" s="149"/>
      <c r="AO89" s="149"/>
      <c r="AP89" s="149" t="str">
        <f t="shared" si="9"/>
        <v/>
      </c>
      <c r="AQ89" s="149" t="str">
        <f t="shared" si="10"/>
        <v/>
      </c>
      <c r="AR89" s="149"/>
      <c r="AS89" s="149"/>
      <c r="AT89" s="149"/>
      <c r="AU89" s="149"/>
      <c r="AV89" s="149"/>
      <c r="AW89" s="149"/>
      <c r="AX89" s="150"/>
      <c r="AY89" s="149"/>
      <c r="AZ89" s="149"/>
      <c r="BA89" s="149"/>
      <c r="BB89" s="149"/>
      <c r="BC89" s="245"/>
    </row>
    <row r="90" spans="1:55" s="246" customFormat="1" ht="15" x14ac:dyDescent="0.2">
      <c r="A90" s="248"/>
      <c r="B90" s="194">
        <v>78</v>
      </c>
      <c r="C90" s="95"/>
      <c r="D90" s="95"/>
      <c r="E90" s="138"/>
      <c r="F90" s="218"/>
      <c r="G90" s="218"/>
      <c r="H90" s="218"/>
      <c r="I90" s="242"/>
      <c r="J90" s="218"/>
      <c r="K90" s="218"/>
      <c r="L90" s="218"/>
      <c r="M90" s="138"/>
      <c r="N90" s="138"/>
      <c r="O90" s="138"/>
      <c r="P90" s="138"/>
      <c r="Q90" s="138"/>
      <c r="R90" s="138"/>
      <c r="S90" s="138"/>
      <c r="T90" s="138"/>
      <c r="U90" s="138"/>
      <c r="V90" s="138"/>
      <c r="W90" s="138"/>
      <c r="X90" s="136"/>
      <c r="Y90" s="144"/>
      <c r="Z90" s="145"/>
      <c r="AA90" s="145">
        <v>78</v>
      </c>
      <c r="AB90" s="146" t="str">
        <f t="shared" si="7"/>
        <v/>
      </c>
      <c r="AC90" s="146" t="str">
        <f t="shared" si="8"/>
        <v/>
      </c>
      <c r="AD90" s="146"/>
      <c r="AE90" s="147"/>
      <c r="AF90" s="148"/>
      <c r="AG90" s="148"/>
      <c r="AH90" s="148"/>
      <c r="AI90" s="148"/>
      <c r="AJ90" s="148"/>
      <c r="AK90" s="149"/>
      <c r="AL90" s="149"/>
      <c r="AM90" s="149"/>
      <c r="AN90" s="149"/>
      <c r="AO90" s="149"/>
      <c r="AP90" s="149" t="str">
        <f t="shared" si="9"/>
        <v/>
      </c>
      <c r="AQ90" s="149" t="str">
        <f t="shared" si="10"/>
        <v/>
      </c>
      <c r="AR90" s="149"/>
      <c r="AS90" s="149"/>
      <c r="AT90" s="149"/>
      <c r="AU90" s="149"/>
      <c r="AV90" s="149"/>
      <c r="AW90" s="149"/>
      <c r="AX90" s="150"/>
      <c r="AY90" s="149"/>
      <c r="AZ90" s="149"/>
      <c r="BA90" s="149"/>
      <c r="BB90" s="149"/>
      <c r="BC90" s="245"/>
    </row>
    <row r="91" spans="1:55" s="246" customFormat="1" ht="15" x14ac:dyDescent="0.2">
      <c r="A91" s="248"/>
      <c r="B91" s="194">
        <v>79</v>
      </c>
      <c r="C91" s="95"/>
      <c r="D91" s="95"/>
      <c r="E91" s="138"/>
      <c r="F91" s="218"/>
      <c r="G91" s="218"/>
      <c r="H91" s="218"/>
      <c r="I91" s="242"/>
      <c r="J91" s="218"/>
      <c r="K91" s="218"/>
      <c r="L91" s="218"/>
      <c r="M91" s="138"/>
      <c r="N91" s="138"/>
      <c r="O91" s="138"/>
      <c r="P91" s="138"/>
      <c r="Q91" s="138"/>
      <c r="R91" s="138"/>
      <c r="S91" s="138"/>
      <c r="T91" s="138"/>
      <c r="U91" s="138"/>
      <c r="V91" s="138"/>
      <c r="W91" s="138"/>
      <c r="X91" s="136"/>
      <c r="Y91" s="144"/>
      <c r="Z91" s="145"/>
      <c r="AA91" s="145">
        <v>79</v>
      </c>
      <c r="AB91" s="146" t="str">
        <f t="shared" si="7"/>
        <v/>
      </c>
      <c r="AC91" s="146" t="str">
        <f t="shared" si="8"/>
        <v/>
      </c>
      <c r="AD91" s="146"/>
      <c r="AE91" s="147"/>
      <c r="AF91" s="148"/>
      <c r="AG91" s="148"/>
      <c r="AH91" s="148"/>
      <c r="AI91" s="148"/>
      <c r="AJ91" s="148"/>
      <c r="AK91" s="149"/>
      <c r="AL91" s="149"/>
      <c r="AM91" s="149"/>
      <c r="AN91" s="149"/>
      <c r="AO91" s="149"/>
      <c r="AP91" s="149" t="str">
        <f t="shared" si="9"/>
        <v/>
      </c>
      <c r="AQ91" s="149" t="str">
        <f t="shared" si="10"/>
        <v/>
      </c>
      <c r="AR91" s="149"/>
      <c r="AS91" s="149"/>
      <c r="AT91" s="149"/>
      <c r="AU91" s="149"/>
      <c r="AV91" s="149"/>
      <c r="AW91" s="149"/>
      <c r="AX91" s="150"/>
      <c r="AY91" s="149"/>
      <c r="AZ91" s="149"/>
      <c r="BA91" s="149"/>
      <c r="BB91" s="149"/>
      <c r="BC91" s="245"/>
    </row>
    <row r="92" spans="1:55" s="246" customFormat="1" ht="15" x14ac:dyDescent="0.2">
      <c r="A92" s="248"/>
      <c r="B92" s="194">
        <v>80</v>
      </c>
      <c r="C92" s="95"/>
      <c r="D92" s="95"/>
      <c r="E92" s="138"/>
      <c r="F92" s="218"/>
      <c r="G92" s="218"/>
      <c r="H92" s="218"/>
      <c r="I92" s="242"/>
      <c r="J92" s="218"/>
      <c r="K92" s="218"/>
      <c r="L92" s="218"/>
      <c r="M92" s="138"/>
      <c r="N92" s="138"/>
      <c r="O92" s="138"/>
      <c r="P92" s="138"/>
      <c r="Q92" s="138"/>
      <c r="R92" s="138"/>
      <c r="S92" s="138"/>
      <c r="T92" s="138"/>
      <c r="U92" s="138"/>
      <c r="V92" s="138"/>
      <c r="W92" s="138"/>
      <c r="X92" s="136"/>
      <c r="Y92" s="144"/>
      <c r="Z92" s="145"/>
      <c r="AA92" s="145">
        <v>80</v>
      </c>
      <c r="AB92" s="146" t="str">
        <f t="shared" si="7"/>
        <v/>
      </c>
      <c r="AC92" s="146" t="str">
        <f t="shared" si="8"/>
        <v/>
      </c>
      <c r="AD92" s="146"/>
      <c r="AE92" s="147"/>
      <c r="AF92" s="148"/>
      <c r="AG92" s="148"/>
      <c r="AH92" s="148"/>
      <c r="AI92" s="148"/>
      <c r="AJ92" s="148"/>
      <c r="AK92" s="149"/>
      <c r="AL92" s="149"/>
      <c r="AM92" s="149"/>
      <c r="AN92" s="149"/>
      <c r="AO92" s="149"/>
      <c r="AP92" s="149" t="str">
        <f t="shared" si="9"/>
        <v/>
      </c>
      <c r="AQ92" s="149" t="str">
        <f t="shared" si="10"/>
        <v/>
      </c>
      <c r="AR92" s="149"/>
      <c r="AS92" s="149"/>
      <c r="AT92" s="149"/>
      <c r="AU92" s="149"/>
      <c r="AV92" s="149"/>
      <c r="AW92" s="149"/>
      <c r="AX92" s="150"/>
      <c r="AY92" s="149"/>
      <c r="AZ92" s="149"/>
      <c r="BA92" s="149"/>
      <c r="BB92" s="149"/>
      <c r="BC92" s="245"/>
    </row>
    <row r="93" spans="1:55" s="246" customFormat="1" ht="15" x14ac:dyDescent="0.2">
      <c r="A93" s="248"/>
      <c r="B93" s="194">
        <v>81</v>
      </c>
      <c r="C93" s="95"/>
      <c r="D93" s="95"/>
      <c r="E93" s="138"/>
      <c r="F93" s="218"/>
      <c r="G93" s="218"/>
      <c r="H93" s="218"/>
      <c r="I93" s="242"/>
      <c r="J93" s="218"/>
      <c r="K93" s="218"/>
      <c r="L93" s="218"/>
      <c r="M93" s="138"/>
      <c r="N93" s="138"/>
      <c r="O93" s="138"/>
      <c r="P93" s="138"/>
      <c r="Q93" s="138"/>
      <c r="R93" s="138"/>
      <c r="S93" s="138"/>
      <c r="T93" s="138"/>
      <c r="U93" s="138"/>
      <c r="V93" s="138"/>
      <c r="W93" s="138"/>
      <c r="X93" s="136"/>
      <c r="Y93" s="144"/>
      <c r="Z93" s="145"/>
      <c r="AA93" s="145">
        <v>81</v>
      </c>
      <c r="AB93" s="146" t="str">
        <f t="shared" si="7"/>
        <v/>
      </c>
      <c r="AC93" s="146" t="str">
        <f t="shared" si="8"/>
        <v/>
      </c>
      <c r="AD93" s="146"/>
      <c r="AE93" s="147"/>
      <c r="AF93" s="148"/>
      <c r="AG93" s="148"/>
      <c r="AH93" s="148"/>
      <c r="AI93" s="148"/>
      <c r="AJ93" s="148"/>
      <c r="AK93" s="149"/>
      <c r="AL93" s="149"/>
      <c r="AM93" s="149"/>
      <c r="AN93" s="149"/>
      <c r="AO93" s="149"/>
      <c r="AP93" s="149" t="str">
        <f t="shared" si="9"/>
        <v/>
      </c>
      <c r="AQ93" s="149" t="str">
        <f t="shared" si="10"/>
        <v/>
      </c>
      <c r="AR93" s="149"/>
      <c r="AS93" s="149"/>
      <c r="AT93" s="149"/>
      <c r="AU93" s="149"/>
      <c r="AV93" s="149"/>
      <c r="AW93" s="149"/>
      <c r="AX93" s="150"/>
      <c r="AY93" s="149"/>
      <c r="AZ93" s="149"/>
      <c r="BA93" s="149"/>
      <c r="BB93" s="149"/>
      <c r="BC93" s="245"/>
    </row>
    <row r="94" spans="1:55" s="246" customFormat="1" ht="15" x14ac:dyDescent="0.2">
      <c r="A94" s="248"/>
      <c r="B94" s="194">
        <v>82</v>
      </c>
      <c r="C94" s="95"/>
      <c r="D94" s="95"/>
      <c r="E94" s="138"/>
      <c r="F94" s="218"/>
      <c r="G94" s="218"/>
      <c r="H94" s="218"/>
      <c r="I94" s="242"/>
      <c r="J94" s="218"/>
      <c r="K94" s="218"/>
      <c r="L94" s="218"/>
      <c r="M94" s="138"/>
      <c r="N94" s="138"/>
      <c r="O94" s="138"/>
      <c r="P94" s="138"/>
      <c r="Q94" s="138"/>
      <c r="R94" s="138"/>
      <c r="S94" s="138"/>
      <c r="T94" s="138"/>
      <c r="U94" s="138"/>
      <c r="V94" s="138"/>
      <c r="W94" s="138"/>
      <c r="X94" s="136"/>
      <c r="Y94" s="144"/>
      <c r="Z94" s="145"/>
      <c r="AA94" s="145">
        <v>82</v>
      </c>
      <c r="AB94" s="146" t="str">
        <f t="shared" si="7"/>
        <v/>
      </c>
      <c r="AC94" s="146" t="str">
        <f t="shared" si="8"/>
        <v/>
      </c>
      <c r="AD94" s="146"/>
      <c r="AE94" s="147"/>
      <c r="AF94" s="148"/>
      <c r="AG94" s="148"/>
      <c r="AH94" s="148"/>
      <c r="AI94" s="148"/>
      <c r="AJ94" s="148"/>
      <c r="AK94" s="149"/>
      <c r="AL94" s="149"/>
      <c r="AM94" s="149"/>
      <c r="AN94" s="149"/>
      <c r="AO94" s="149"/>
      <c r="AP94" s="149" t="str">
        <f t="shared" si="9"/>
        <v/>
      </c>
      <c r="AQ94" s="149" t="str">
        <f t="shared" si="10"/>
        <v/>
      </c>
      <c r="AR94" s="149"/>
      <c r="AS94" s="149"/>
      <c r="AT94" s="149"/>
      <c r="AU94" s="149"/>
      <c r="AV94" s="149"/>
      <c r="AW94" s="149"/>
      <c r="AX94" s="150"/>
      <c r="AY94" s="149"/>
      <c r="AZ94" s="149"/>
      <c r="BA94" s="149"/>
      <c r="BB94" s="149"/>
      <c r="BC94" s="245"/>
    </row>
    <row r="95" spans="1:55" s="246" customFormat="1" ht="15" x14ac:dyDescent="0.2">
      <c r="A95" s="248"/>
      <c r="B95" s="194">
        <v>83</v>
      </c>
      <c r="C95" s="95"/>
      <c r="D95" s="95"/>
      <c r="E95" s="138"/>
      <c r="F95" s="218"/>
      <c r="G95" s="218"/>
      <c r="H95" s="218"/>
      <c r="I95" s="242"/>
      <c r="J95" s="218"/>
      <c r="K95" s="218"/>
      <c r="L95" s="218"/>
      <c r="M95" s="138"/>
      <c r="N95" s="138"/>
      <c r="O95" s="138"/>
      <c r="P95" s="138"/>
      <c r="Q95" s="138"/>
      <c r="R95" s="138"/>
      <c r="S95" s="138"/>
      <c r="T95" s="138"/>
      <c r="U95" s="138"/>
      <c r="V95" s="138"/>
      <c r="W95" s="138"/>
      <c r="X95" s="136"/>
      <c r="Y95" s="144"/>
      <c r="Z95" s="145"/>
      <c r="AA95" s="145">
        <v>83</v>
      </c>
      <c r="AB95" s="146" t="str">
        <f t="shared" si="7"/>
        <v/>
      </c>
      <c r="AC95" s="146" t="str">
        <f t="shared" si="8"/>
        <v/>
      </c>
      <c r="AD95" s="146"/>
      <c r="AE95" s="147"/>
      <c r="AF95" s="148"/>
      <c r="AG95" s="148"/>
      <c r="AH95" s="148"/>
      <c r="AI95" s="148"/>
      <c r="AJ95" s="148"/>
      <c r="AK95" s="149"/>
      <c r="AL95" s="149"/>
      <c r="AM95" s="149"/>
      <c r="AN95" s="149"/>
      <c r="AO95" s="149"/>
      <c r="AP95" s="149" t="str">
        <f t="shared" si="9"/>
        <v/>
      </c>
      <c r="AQ95" s="149" t="str">
        <f t="shared" si="10"/>
        <v/>
      </c>
      <c r="AR95" s="149"/>
      <c r="AS95" s="149"/>
      <c r="AT95" s="149"/>
      <c r="AU95" s="149"/>
      <c r="AV95" s="149"/>
      <c r="AW95" s="149"/>
      <c r="AX95" s="150"/>
      <c r="AY95" s="149"/>
      <c r="AZ95" s="149"/>
      <c r="BA95" s="149"/>
      <c r="BB95" s="149"/>
      <c r="BC95" s="245"/>
    </row>
    <row r="96" spans="1:55" s="246" customFormat="1" ht="15" x14ac:dyDescent="0.2">
      <c r="A96" s="248"/>
      <c r="B96" s="194">
        <v>84</v>
      </c>
      <c r="C96" s="95"/>
      <c r="D96" s="95"/>
      <c r="E96" s="138"/>
      <c r="F96" s="218"/>
      <c r="G96" s="218"/>
      <c r="H96" s="218"/>
      <c r="I96" s="242"/>
      <c r="J96" s="218"/>
      <c r="K96" s="218"/>
      <c r="L96" s="218"/>
      <c r="M96" s="138"/>
      <c r="N96" s="138"/>
      <c r="O96" s="138"/>
      <c r="P96" s="138"/>
      <c r="Q96" s="138"/>
      <c r="R96" s="138"/>
      <c r="S96" s="138"/>
      <c r="T96" s="138"/>
      <c r="U96" s="138"/>
      <c r="V96" s="138"/>
      <c r="W96" s="138"/>
      <c r="X96" s="136"/>
      <c r="Y96" s="144"/>
      <c r="Z96" s="145"/>
      <c r="AA96" s="145">
        <v>84</v>
      </c>
      <c r="AB96" s="146" t="str">
        <f t="shared" si="7"/>
        <v/>
      </c>
      <c r="AC96" s="146" t="str">
        <f t="shared" si="8"/>
        <v/>
      </c>
      <c r="AD96" s="146"/>
      <c r="AE96" s="147"/>
      <c r="AF96" s="148"/>
      <c r="AG96" s="148"/>
      <c r="AH96" s="148"/>
      <c r="AI96" s="148"/>
      <c r="AJ96" s="148"/>
      <c r="AK96" s="149"/>
      <c r="AL96" s="149"/>
      <c r="AM96" s="149"/>
      <c r="AN96" s="149"/>
      <c r="AO96" s="149"/>
      <c r="AP96" s="149" t="str">
        <f t="shared" si="9"/>
        <v/>
      </c>
      <c r="AQ96" s="149" t="str">
        <f t="shared" si="10"/>
        <v/>
      </c>
      <c r="AR96" s="149"/>
      <c r="AS96" s="149"/>
      <c r="AT96" s="149"/>
      <c r="AU96" s="149"/>
      <c r="AV96" s="149"/>
      <c r="AW96" s="149"/>
      <c r="AX96" s="150"/>
      <c r="AY96" s="149"/>
      <c r="AZ96" s="149"/>
      <c r="BA96" s="149"/>
      <c r="BB96" s="149"/>
      <c r="BC96" s="245"/>
    </row>
    <row r="97" spans="1:55" s="246" customFormat="1" ht="15" x14ac:dyDescent="0.2">
      <c r="A97" s="248"/>
      <c r="B97" s="194">
        <v>85</v>
      </c>
      <c r="C97" s="95"/>
      <c r="D97" s="95"/>
      <c r="E97" s="138"/>
      <c r="F97" s="218"/>
      <c r="G97" s="218"/>
      <c r="H97" s="218"/>
      <c r="I97" s="242"/>
      <c r="J97" s="218"/>
      <c r="K97" s="218"/>
      <c r="L97" s="218"/>
      <c r="M97" s="138"/>
      <c r="N97" s="138"/>
      <c r="O97" s="138"/>
      <c r="P97" s="138"/>
      <c r="Q97" s="138"/>
      <c r="R97" s="138"/>
      <c r="S97" s="138"/>
      <c r="T97" s="138"/>
      <c r="U97" s="138"/>
      <c r="V97" s="138"/>
      <c r="W97" s="138"/>
      <c r="X97" s="136"/>
      <c r="Y97" s="144"/>
      <c r="Z97" s="145"/>
      <c r="AA97" s="145">
        <v>85</v>
      </c>
      <c r="AB97" s="146" t="str">
        <f t="shared" si="7"/>
        <v/>
      </c>
      <c r="AC97" s="146" t="str">
        <f t="shared" si="8"/>
        <v/>
      </c>
      <c r="AD97" s="146"/>
      <c r="AE97" s="147"/>
      <c r="AF97" s="148"/>
      <c r="AG97" s="148"/>
      <c r="AH97" s="148"/>
      <c r="AI97" s="148"/>
      <c r="AJ97" s="148"/>
      <c r="AK97" s="149"/>
      <c r="AL97" s="149"/>
      <c r="AM97" s="149"/>
      <c r="AN97" s="149"/>
      <c r="AO97" s="149"/>
      <c r="AP97" s="149" t="str">
        <f t="shared" si="9"/>
        <v/>
      </c>
      <c r="AQ97" s="149" t="str">
        <f t="shared" si="10"/>
        <v/>
      </c>
      <c r="AR97" s="149"/>
      <c r="AS97" s="149"/>
      <c r="AT97" s="149"/>
      <c r="AU97" s="149"/>
      <c r="AV97" s="149"/>
      <c r="AW97" s="149"/>
      <c r="AX97" s="150"/>
      <c r="AY97" s="149"/>
      <c r="AZ97" s="149"/>
      <c r="BA97" s="149"/>
      <c r="BB97" s="149"/>
      <c r="BC97" s="245"/>
    </row>
    <row r="98" spans="1:55" s="246" customFormat="1" ht="15" x14ac:dyDescent="0.2">
      <c r="A98" s="248"/>
      <c r="B98" s="194">
        <v>86</v>
      </c>
      <c r="C98" s="95"/>
      <c r="D98" s="95"/>
      <c r="E98" s="138"/>
      <c r="F98" s="218"/>
      <c r="G98" s="218"/>
      <c r="H98" s="218"/>
      <c r="I98" s="242"/>
      <c r="J98" s="218"/>
      <c r="K98" s="218"/>
      <c r="L98" s="218"/>
      <c r="M98" s="138"/>
      <c r="N98" s="138"/>
      <c r="O98" s="138"/>
      <c r="P98" s="138"/>
      <c r="Q98" s="138"/>
      <c r="R98" s="138"/>
      <c r="S98" s="138"/>
      <c r="T98" s="138"/>
      <c r="U98" s="138"/>
      <c r="V98" s="138"/>
      <c r="W98" s="138"/>
      <c r="X98" s="136"/>
      <c r="Y98" s="144"/>
      <c r="Z98" s="145"/>
      <c r="AA98" s="145">
        <v>86</v>
      </c>
      <c r="AB98" s="146" t="str">
        <f t="shared" si="7"/>
        <v/>
      </c>
      <c r="AC98" s="146" t="str">
        <f t="shared" si="8"/>
        <v/>
      </c>
      <c r="AD98" s="146"/>
      <c r="AE98" s="147"/>
      <c r="AF98" s="148"/>
      <c r="AG98" s="148"/>
      <c r="AH98" s="148"/>
      <c r="AI98" s="148"/>
      <c r="AJ98" s="148"/>
      <c r="AK98" s="149"/>
      <c r="AL98" s="149"/>
      <c r="AM98" s="149"/>
      <c r="AN98" s="149"/>
      <c r="AO98" s="149"/>
      <c r="AP98" s="149" t="str">
        <f t="shared" si="9"/>
        <v/>
      </c>
      <c r="AQ98" s="149" t="str">
        <f t="shared" si="10"/>
        <v/>
      </c>
      <c r="AR98" s="149"/>
      <c r="AS98" s="149"/>
      <c r="AT98" s="149"/>
      <c r="AU98" s="149"/>
      <c r="AV98" s="149"/>
      <c r="AW98" s="149"/>
      <c r="AX98" s="150"/>
      <c r="AY98" s="149"/>
      <c r="AZ98" s="149"/>
      <c r="BA98" s="149"/>
      <c r="BB98" s="149"/>
      <c r="BC98" s="245"/>
    </row>
    <row r="99" spans="1:55" s="246" customFormat="1" ht="15" x14ac:dyDescent="0.2">
      <c r="A99" s="248"/>
      <c r="B99" s="194">
        <v>87</v>
      </c>
      <c r="C99" s="95"/>
      <c r="D99" s="95"/>
      <c r="E99" s="138"/>
      <c r="F99" s="218"/>
      <c r="G99" s="218"/>
      <c r="H99" s="218"/>
      <c r="I99" s="242"/>
      <c r="J99" s="218"/>
      <c r="K99" s="218"/>
      <c r="L99" s="218"/>
      <c r="M99" s="138"/>
      <c r="N99" s="138"/>
      <c r="O99" s="138"/>
      <c r="P99" s="138"/>
      <c r="Q99" s="138"/>
      <c r="R99" s="138"/>
      <c r="S99" s="138"/>
      <c r="T99" s="138"/>
      <c r="U99" s="138"/>
      <c r="V99" s="138"/>
      <c r="W99" s="138"/>
      <c r="X99" s="136"/>
      <c r="Y99" s="144"/>
      <c r="Z99" s="145"/>
      <c r="AA99" s="145">
        <v>87</v>
      </c>
      <c r="AB99" s="146" t="str">
        <f t="shared" si="7"/>
        <v/>
      </c>
      <c r="AC99" s="146" t="str">
        <f t="shared" si="8"/>
        <v/>
      </c>
      <c r="AD99" s="146"/>
      <c r="AE99" s="147"/>
      <c r="AF99" s="148"/>
      <c r="AG99" s="148"/>
      <c r="AH99" s="148"/>
      <c r="AI99" s="148"/>
      <c r="AJ99" s="148"/>
      <c r="AK99" s="149"/>
      <c r="AL99" s="149"/>
      <c r="AM99" s="149"/>
      <c r="AN99" s="149"/>
      <c r="AO99" s="149"/>
      <c r="AP99" s="149" t="str">
        <f t="shared" si="9"/>
        <v/>
      </c>
      <c r="AQ99" s="149" t="str">
        <f t="shared" si="10"/>
        <v/>
      </c>
      <c r="AR99" s="149"/>
      <c r="AS99" s="149"/>
      <c r="AT99" s="149"/>
      <c r="AU99" s="149"/>
      <c r="AV99" s="149"/>
      <c r="AW99" s="149"/>
      <c r="AX99" s="150"/>
      <c r="AY99" s="149"/>
      <c r="AZ99" s="149"/>
      <c r="BA99" s="149"/>
      <c r="BB99" s="149"/>
      <c r="BC99" s="245"/>
    </row>
    <row r="100" spans="1:55" s="246" customFormat="1" ht="15" x14ac:dyDescent="0.2">
      <c r="A100" s="248"/>
      <c r="B100" s="194">
        <v>88</v>
      </c>
      <c r="C100" s="95"/>
      <c r="D100" s="95"/>
      <c r="E100" s="138"/>
      <c r="F100" s="218"/>
      <c r="G100" s="218"/>
      <c r="H100" s="218"/>
      <c r="I100" s="242"/>
      <c r="J100" s="218"/>
      <c r="K100" s="218"/>
      <c r="L100" s="218"/>
      <c r="M100" s="138"/>
      <c r="N100" s="138"/>
      <c r="O100" s="138"/>
      <c r="P100" s="138"/>
      <c r="Q100" s="138"/>
      <c r="R100" s="138"/>
      <c r="S100" s="138"/>
      <c r="T100" s="138"/>
      <c r="U100" s="138"/>
      <c r="V100" s="138"/>
      <c r="W100" s="138"/>
      <c r="X100" s="136"/>
      <c r="Y100" s="144"/>
      <c r="Z100" s="145"/>
      <c r="AA100" s="145">
        <v>88</v>
      </c>
      <c r="AB100" s="146" t="str">
        <f t="shared" si="7"/>
        <v/>
      </c>
      <c r="AC100" s="146" t="str">
        <f t="shared" si="8"/>
        <v/>
      </c>
      <c r="AD100" s="146"/>
      <c r="AE100" s="147"/>
      <c r="AF100" s="148"/>
      <c r="AG100" s="148"/>
      <c r="AH100" s="148"/>
      <c r="AI100" s="148"/>
      <c r="AJ100" s="148"/>
      <c r="AK100" s="149"/>
      <c r="AL100" s="149"/>
      <c r="AM100" s="149"/>
      <c r="AN100" s="149"/>
      <c r="AO100" s="149"/>
      <c r="AP100" s="149" t="str">
        <f t="shared" si="9"/>
        <v/>
      </c>
      <c r="AQ100" s="149" t="str">
        <f t="shared" si="10"/>
        <v/>
      </c>
      <c r="AR100" s="149"/>
      <c r="AS100" s="149"/>
      <c r="AT100" s="149"/>
      <c r="AU100" s="149"/>
      <c r="AV100" s="149"/>
      <c r="AW100" s="149"/>
      <c r="AX100" s="150"/>
      <c r="AY100" s="149"/>
      <c r="AZ100" s="149"/>
      <c r="BA100" s="149"/>
      <c r="BB100" s="149"/>
      <c r="BC100" s="245"/>
    </row>
    <row r="101" spans="1:55" s="246" customFormat="1" ht="15" x14ac:dyDescent="0.2">
      <c r="A101" s="248"/>
      <c r="B101" s="194">
        <v>89</v>
      </c>
      <c r="C101" s="95"/>
      <c r="D101" s="95"/>
      <c r="E101" s="138"/>
      <c r="F101" s="218"/>
      <c r="G101" s="218"/>
      <c r="H101" s="218"/>
      <c r="I101" s="242"/>
      <c r="J101" s="218"/>
      <c r="K101" s="218"/>
      <c r="L101" s="218"/>
      <c r="M101" s="138"/>
      <c r="N101" s="138"/>
      <c r="O101" s="138"/>
      <c r="P101" s="138"/>
      <c r="Q101" s="138"/>
      <c r="R101" s="138"/>
      <c r="S101" s="138"/>
      <c r="T101" s="138"/>
      <c r="U101" s="138"/>
      <c r="V101" s="138"/>
      <c r="W101" s="138"/>
      <c r="X101" s="136"/>
      <c r="Y101" s="144"/>
      <c r="Z101" s="145"/>
      <c r="AA101" s="145">
        <v>89</v>
      </c>
      <c r="AB101" s="146" t="str">
        <f t="shared" si="7"/>
        <v/>
      </c>
      <c r="AC101" s="146" t="str">
        <f t="shared" si="8"/>
        <v/>
      </c>
      <c r="AD101" s="146"/>
      <c r="AE101" s="147"/>
      <c r="AF101" s="148"/>
      <c r="AG101" s="148"/>
      <c r="AH101" s="148"/>
      <c r="AI101" s="148"/>
      <c r="AJ101" s="148"/>
      <c r="AK101" s="149"/>
      <c r="AL101" s="149"/>
      <c r="AM101" s="149"/>
      <c r="AN101" s="149"/>
      <c r="AO101" s="149"/>
      <c r="AP101" s="149" t="str">
        <f t="shared" si="9"/>
        <v/>
      </c>
      <c r="AQ101" s="149" t="str">
        <f t="shared" si="10"/>
        <v/>
      </c>
      <c r="AR101" s="149"/>
      <c r="AS101" s="149"/>
      <c r="AT101" s="149"/>
      <c r="AU101" s="149"/>
      <c r="AV101" s="149"/>
      <c r="AW101" s="149"/>
      <c r="AX101" s="150"/>
      <c r="AY101" s="149"/>
      <c r="AZ101" s="149"/>
      <c r="BA101" s="149"/>
      <c r="BB101" s="149"/>
      <c r="BC101" s="245"/>
    </row>
    <row r="102" spans="1:55" s="246" customFormat="1" ht="15" x14ac:dyDescent="0.2">
      <c r="A102" s="248"/>
      <c r="B102" s="194">
        <v>90</v>
      </c>
      <c r="C102" s="95"/>
      <c r="D102" s="95"/>
      <c r="E102" s="138"/>
      <c r="F102" s="218"/>
      <c r="G102" s="218"/>
      <c r="H102" s="218"/>
      <c r="I102" s="242"/>
      <c r="J102" s="218"/>
      <c r="K102" s="218"/>
      <c r="L102" s="218"/>
      <c r="M102" s="138"/>
      <c r="N102" s="138"/>
      <c r="O102" s="138"/>
      <c r="P102" s="138"/>
      <c r="Q102" s="138"/>
      <c r="R102" s="138"/>
      <c r="S102" s="138"/>
      <c r="T102" s="138"/>
      <c r="U102" s="138"/>
      <c r="V102" s="138"/>
      <c r="W102" s="138"/>
      <c r="X102" s="136"/>
      <c r="Y102" s="144"/>
      <c r="Z102" s="145"/>
      <c r="AA102" s="145">
        <v>90</v>
      </c>
      <c r="AB102" s="146" t="str">
        <f t="shared" si="7"/>
        <v/>
      </c>
      <c r="AC102" s="146" t="str">
        <f t="shared" si="8"/>
        <v/>
      </c>
      <c r="AD102" s="146"/>
      <c r="AE102" s="147"/>
      <c r="AF102" s="148"/>
      <c r="AG102" s="148"/>
      <c r="AH102" s="148"/>
      <c r="AI102" s="148"/>
      <c r="AJ102" s="148"/>
      <c r="AK102" s="149"/>
      <c r="AL102" s="149"/>
      <c r="AM102" s="149"/>
      <c r="AN102" s="149"/>
      <c r="AO102" s="149"/>
      <c r="AP102" s="149" t="str">
        <f t="shared" si="9"/>
        <v/>
      </c>
      <c r="AQ102" s="149" t="str">
        <f t="shared" si="10"/>
        <v/>
      </c>
      <c r="AR102" s="149"/>
      <c r="AS102" s="149"/>
      <c r="AT102" s="149"/>
      <c r="AU102" s="149"/>
      <c r="AV102" s="149"/>
      <c r="AW102" s="149"/>
      <c r="AX102" s="150"/>
      <c r="AY102" s="149"/>
      <c r="AZ102" s="149"/>
      <c r="BA102" s="149"/>
      <c r="BB102" s="149"/>
      <c r="BC102" s="245"/>
    </row>
    <row r="103" spans="1:55" s="246" customFormat="1" ht="15" x14ac:dyDescent="0.2">
      <c r="A103" s="248"/>
      <c r="B103" s="194">
        <v>91</v>
      </c>
      <c r="C103" s="95"/>
      <c r="D103" s="95"/>
      <c r="E103" s="138"/>
      <c r="F103" s="218"/>
      <c r="G103" s="218"/>
      <c r="H103" s="218"/>
      <c r="I103" s="242"/>
      <c r="J103" s="218"/>
      <c r="K103" s="218"/>
      <c r="L103" s="21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6"/>
      <c r="Y103" s="144"/>
      <c r="Z103" s="145"/>
      <c r="AA103" s="145">
        <v>91</v>
      </c>
      <c r="AB103" s="146" t="str">
        <f t="shared" si="7"/>
        <v/>
      </c>
      <c r="AC103" s="146" t="str">
        <f t="shared" si="8"/>
        <v/>
      </c>
      <c r="AD103" s="146"/>
      <c r="AE103" s="147"/>
      <c r="AF103" s="148"/>
      <c r="AG103" s="148"/>
      <c r="AH103" s="148"/>
      <c r="AI103" s="148"/>
      <c r="AJ103" s="148"/>
      <c r="AK103" s="149"/>
      <c r="AL103" s="149"/>
      <c r="AM103" s="149"/>
      <c r="AN103" s="149"/>
      <c r="AO103" s="149"/>
      <c r="AP103" s="149" t="str">
        <f t="shared" si="9"/>
        <v/>
      </c>
      <c r="AQ103" s="149" t="str">
        <f t="shared" si="10"/>
        <v/>
      </c>
      <c r="AR103" s="149"/>
      <c r="AS103" s="149"/>
      <c r="AT103" s="149"/>
      <c r="AU103" s="149"/>
      <c r="AV103" s="149"/>
      <c r="AW103" s="149"/>
      <c r="AX103" s="150"/>
      <c r="AY103" s="149"/>
      <c r="AZ103" s="149"/>
      <c r="BA103" s="149"/>
      <c r="BB103" s="149"/>
      <c r="BC103" s="245"/>
    </row>
    <row r="104" spans="1:55" s="246" customFormat="1" x14ac:dyDescent="0.2">
      <c r="A104" s="248"/>
      <c r="B104" s="194">
        <v>92</v>
      </c>
      <c r="C104" s="249"/>
      <c r="D104" s="249"/>
      <c r="E104" s="138"/>
      <c r="F104" s="218"/>
      <c r="G104" s="218"/>
      <c r="H104" s="218"/>
      <c r="I104" s="242"/>
      <c r="J104" s="218"/>
      <c r="K104" s="218"/>
      <c r="L104" s="218"/>
      <c r="M104" s="138"/>
      <c r="N104" s="138"/>
      <c r="O104" s="138"/>
      <c r="P104" s="138"/>
      <c r="Q104" s="138"/>
      <c r="R104" s="138"/>
      <c r="S104" s="138"/>
      <c r="T104" s="138"/>
      <c r="U104" s="138"/>
      <c r="V104" s="138"/>
      <c r="W104" s="138"/>
      <c r="X104" s="136"/>
      <c r="Y104" s="144"/>
      <c r="Z104" s="145"/>
      <c r="AA104" s="145">
        <v>92</v>
      </c>
      <c r="AB104" s="146" t="str">
        <f t="shared" si="7"/>
        <v/>
      </c>
      <c r="AC104" s="146" t="str">
        <f t="shared" si="8"/>
        <v/>
      </c>
      <c r="AD104" s="146"/>
      <c r="AE104" s="147"/>
      <c r="AF104" s="148"/>
      <c r="AG104" s="148"/>
      <c r="AH104" s="148"/>
      <c r="AI104" s="148"/>
      <c r="AJ104" s="148"/>
      <c r="AK104" s="149"/>
      <c r="AL104" s="149"/>
      <c r="AM104" s="149"/>
      <c r="AN104" s="149"/>
      <c r="AO104" s="149"/>
      <c r="AP104" s="149" t="str">
        <f t="shared" si="9"/>
        <v/>
      </c>
      <c r="AQ104" s="149" t="str">
        <f t="shared" si="10"/>
        <v/>
      </c>
      <c r="AR104" s="149"/>
      <c r="AS104" s="149"/>
      <c r="AT104" s="149"/>
      <c r="AU104" s="149"/>
      <c r="AV104" s="149"/>
      <c r="AW104" s="149"/>
      <c r="AX104" s="150"/>
      <c r="AY104" s="149"/>
      <c r="AZ104" s="149"/>
      <c r="BA104" s="149"/>
      <c r="BB104" s="149"/>
      <c r="BC104" s="245"/>
    </row>
    <row r="105" spans="1:55" s="246" customFormat="1" x14ac:dyDescent="0.2">
      <c r="A105" s="248"/>
      <c r="B105" s="194">
        <v>93</v>
      </c>
      <c r="C105" s="249"/>
      <c r="D105" s="249"/>
      <c r="E105" s="138"/>
      <c r="F105" s="218"/>
      <c r="G105" s="218"/>
      <c r="H105" s="218"/>
      <c r="I105" s="242"/>
      <c r="J105" s="218"/>
      <c r="K105" s="218"/>
      <c r="L105" s="218"/>
      <c r="M105" s="138"/>
      <c r="N105" s="138"/>
      <c r="O105" s="138"/>
      <c r="P105" s="138"/>
      <c r="Q105" s="138"/>
      <c r="R105" s="138"/>
      <c r="S105" s="138"/>
      <c r="T105" s="138"/>
      <c r="U105" s="138"/>
      <c r="V105" s="138"/>
      <c r="W105" s="138"/>
      <c r="X105" s="136"/>
      <c r="Y105" s="144"/>
      <c r="Z105" s="145"/>
      <c r="AA105" s="145">
        <v>93</v>
      </c>
      <c r="AB105" s="146" t="str">
        <f t="shared" si="7"/>
        <v/>
      </c>
      <c r="AC105" s="146" t="str">
        <f t="shared" si="8"/>
        <v/>
      </c>
      <c r="AD105" s="146"/>
      <c r="AE105" s="147"/>
      <c r="AF105" s="148"/>
      <c r="AG105" s="148"/>
      <c r="AH105" s="148"/>
      <c r="AI105" s="148"/>
      <c r="AJ105" s="148"/>
      <c r="AK105" s="149"/>
      <c r="AL105" s="149"/>
      <c r="AM105" s="149"/>
      <c r="AN105" s="149"/>
      <c r="AO105" s="149"/>
      <c r="AP105" s="149" t="str">
        <f t="shared" si="9"/>
        <v/>
      </c>
      <c r="AQ105" s="149" t="str">
        <f t="shared" si="10"/>
        <v/>
      </c>
      <c r="AR105" s="149"/>
      <c r="AS105" s="149"/>
      <c r="AT105" s="149"/>
      <c r="AU105" s="149"/>
      <c r="AV105" s="149"/>
      <c r="AW105" s="149"/>
      <c r="AX105" s="150"/>
      <c r="AY105" s="149"/>
      <c r="AZ105" s="149"/>
      <c r="BA105" s="149"/>
      <c r="BB105" s="149"/>
      <c r="BC105" s="245"/>
    </row>
    <row r="106" spans="1:55" s="246" customFormat="1" x14ac:dyDescent="0.2">
      <c r="A106" s="248"/>
      <c r="B106" s="194">
        <v>94</v>
      </c>
      <c r="C106" s="249"/>
      <c r="D106" s="249"/>
      <c r="E106" s="138"/>
      <c r="F106" s="218"/>
      <c r="G106" s="218"/>
      <c r="H106" s="218"/>
      <c r="I106" s="242"/>
      <c r="J106" s="218"/>
      <c r="K106" s="218"/>
      <c r="L106" s="218"/>
      <c r="M106" s="138"/>
      <c r="N106" s="138"/>
      <c r="O106" s="138"/>
      <c r="P106" s="138"/>
      <c r="Q106" s="138"/>
      <c r="R106" s="138"/>
      <c r="S106" s="138"/>
      <c r="T106" s="138"/>
      <c r="U106" s="138"/>
      <c r="V106" s="138"/>
      <c r="W106" s="138"/>
      <c r="X106" s="136"/>
      <c r="Y106" s="144"/>
      <c r="Z106" s="145"/>
      <c r="AA106" s="145">
        <v>94</v>
      </c>
      <c r="AB106" s="146" t="str">
        <f t="shared" si="7"/>
        <v/>
      </c>
      <c r="AC106" s="146" t="str">
        <f t="shared" si="8"/>
        <v/>
      </c>
      <c r="AD106" s="146"/>
      <c r="AE106" s="147"/>
      <c r="AF106" s="148"/>
      <c r="AG106" s="148"/>
      <c r="AH106" s="148"/>
      <c r="AI106" s="148"/>
      <c r="AJ106" s="148"/>
      <c r="AK106" s="149"/>
      <c r="AL106" s="149"/>
      <c r="AM106" s="149"/>
      <c r="AN106" s="149"/>
      <c r="AO106" s="149"/>
      <c r="AP106" s="149" t="str">
        <f t="shared" si="9"/>
        <v/>
      </c>
      <c r="AQ106" s="149" t="str">
        <f t="shared" si="10"/>
        <v/>
      </c>
      <c r="AR106" s="149"/>
      <c r="AS106" s="149"/>
      <c r="AT106" s="149"/>
      <c r="AU106" s="149"/>
      <c r="AV106" s="149"/>
      <c r="AW106" s="149"/>
      <c r="AX106" s="150"/>
      <c r="AY106" s="149"/>
      <c r="AZ106" s="149"/>
      <c r="BA106" s="149"/>
      <c r="BB106" s="149"/>
      <c r="BC106" s="245"/>
    </row>
    <row r="107" spans="1:55" s="246" customFormat="1" x14ac:dyDescent="0.2">
      <c r="A107" s="248"/>
      <c r="B107" s="194">
        <v>95</v>
      </c>
      <c r="C107" s="249"/>
      <c r="D107" s="249"/>
      <c r="E107" s="138"/>
      <c r="F107" s="218"/>
      <c r="G107" s="218"/>
      <c r="H107" s="218"/>
      <c r="I107" s="242"/>
      <c r="J107" s="218"/>
      <c r="K107" s="218"/>
      <c r="L107" s="218"/>
      <c r="M107" s="138"/>
      <c r="N107" s="138"/>
      <c r="O107" s="138"/>
      <c r="P107" s="138"/>
      <c r="Q107" s="138"/>
      <c r="R107" s="138"/>
      <c r="S107" s="138"/>
      <c r="T107" s="138"/>
      <c r="U107" s="138"/>
      <c r="V107" s="138"/>
      <c r="W107" s="138"/>
      <c r="X107" s="136"/>
      <c r="Y107" s="144"/>
      <c r="Z107" s="145"/>
      <c r="AA107" s="145">
        <v>95</v>
      </c>
      <c r="AB107" s="146" t="str">
        <f t="shared" si="7"/>
        <v/>
      </c>
      <c r="AC107" s="146" t="str">
        <f t="shared" si="8"/>
        <v/>
      </c>
      <c r="AD107" s="146"/>
      <c r="AE107" s="147"/>
      <c r="AF107" s="148"/>
      <c r="AG107" s="148"/>
      <c r="AH107" s="148"/>
      <c r="AI107" s="148"/>
      <c r="AJ107" s="148"/>
      <c r="AK107" s="149"/>
      <c r="AL107" s="149"/>
      <c r="AM107" s="149"/>
      <c r="AN107" s="149"/>
      <c r="AO107" s="149"/>
      <c r="AP107" s="149" t="str">
        <f t="shared" si="9"/>
        <v/>
      </c>
      <c r="AQ107" s="149" t="str">
        <f t="shared" si="10"/>
        <v/>
      </c>
      <c r="AR107" s="149"/>
      <c r="AS107" s="149"/>
      <c r="AT107" s="149"/>
      <c r="AU107" s="149"/>
      <c r="AV107" s="149"/>
      <c r="AW107" s="149"/>
      <c r="AX107" s="150"/>
      <c r="AY107" s="149"/>
      <c r="AZ107" s="149"/>
      <c r="BA107" s="149"/>
      <c r="BB107" s="149"/>
      <c r="BC107" s="245"/>
    </row>
    <row r="108" spans="1:55" s="246" customFormat="1" x14ac:dyDescent="0.2">
      <c r="A108" s="248"/>
      <c r="B108" s="194">
        <v>96</v>
      </c>
      <c r="C108" s="249"/>
      <c r="D108" s="249"/>
      <c r="E108" s="138"/>
      <c r="F108" s="218"/>
      <c r="G108" s="218"/>
      <c r="H108" s="218"/>
      <c r="I108" s="218"/>
      <c r="J108" s="218"/>
      <c r="K108" s="218"/>
      <c r="L108" s="218"/>
      <c r="M108" s="138"/>
      <c r="N108" s="138"/>
      <c r="O108" s="138"/>
      <c r="P108" s="138"/>
      <c r="Q108" s="138"/>
      <c r="R108" s="138"/>
      <c r="S108" s="138"/>
      <c r="T108" s="138"/>
      <c r="U108" s="138"/>
      <c r="V108" s="138"/>
      <c r="W108" s="138"/>
      <c r="X108" s="136"/>
      <c r="Y108" s="144"/>
      <c r="Z108" s="145"/>
      <c r="AA108" s="145">
        <v>96</v>
      </c>
      <c r="AB108" s="146" t="str">
        <f t="shared" si="7"/>
        <v/>
      </c>
      <c r="AC108" s="146" t="str">
        <f t="shared" si="8"/>
        <v/>
      </c>
      <c r="AD108" s="146"/>
      <c r="AE108" s="147"/>
      <c r="AF108" s="148"/>
      <c r="AG108" s="148"/>
      <c r="AH108" s="148"/>
      <c r="AI108" s="148"/>
      <c r="AJ108" s="148"/>
      <c r="AK108" s="149"/>
      <c r="AL108" s="149"/>
      <c r="AM108" s="149"/>
      <c r="AN108" s="149"/>
      <c r="AO108" s="149"/>
      <c r="AP108" s="149" t="str">
        <f t="shared" si="9"/>
        <v/>
      </c>
      <c r="AQ108" s="149" t="str">
        <f t="shared" si="10"/>
        <v/>
      </c>
      <c r="AR108" s="149"/>
      <c r="AS108" s="149"/>
      <c r="AT108" s="149"/>
      <c r="AU108" s="149"/>
      <c r="AV108" s="149"/>
      <c r="AW108" s="149"/>
      <c r="AX108" s="150"/>
      <c r="AY108" s="149"/>
      <c r="AZ108" s="149"/>
      <c r="BA108" s="149"/>
      <c r="BB108" s="149"/>
      <c r="BC108" s="245"/>
    </row>
    <row r="109" spans="1:55" s="246" customFormat="1" x14ac:dyDescent="0.2">
      <c r="A109" s="248"/>
      <c r="B109" s="194">
        <v>97</v>
      </c>
      <c r="C109" s="249"/>
      <c r="D109" s="249"/>
      <c r="E109" s="138"/>
      <c r="F109" s="218"/>
      <c r="G109" s="218"/>
      <c r="H109" s="218"/>
      <c r="I109" s="218"/>
      <c r="J109" s="218"/>
      <c r="K109" s="218"/>
      <c r="L109" s="218"/>
      <c r="M109" s="138"/>
      <c r="N109" s="138"/>
      <c r="O109" s="138"/>
      <c r="P109" s="138"/>
      <c r="Q109" s="138"/>
      <c r="R109" s="138"/>
      <c r="S109" s="138"/>
      <c r="T109" s="138"/>
      <c r="U109" s="138"/>
      <c r="V109" s="138"/>
      <c r="W109" s="138"/>
      <c r="X109" s="136"/>
      <c r="Y109" s="144"/>
      <c r="Z109" s="145"/>
      <c r="AA109" s="145">
        <v>97</v>
      </c>
      <c r="AB109" s="146" t="str">
        <f t="shared" si="7"/>
        <v/>
      </c>
      <c r="AC109" s="146" t="str">
        <f t="shared" si="8"/>
        <v/>
      </c>
      <c r="AD109" s="146"/>
      <c r="AE109" s="147"/>
      <c r="AF109" s="148"/>
      <c r="AG109" s="148"/>
      <c r="AH109" s="148"/>
      <c r="AI109" s="148"/>
      <c r="AJ109" s="148"/>
      <c r="AK109" s="149"/>
      <c r="AL109" s="149"/>
      <c r="AM109" s="149"/>
      <c r="AN109" s="149"/>
      <c r="AO109" s="149"/>
      <c r="AP109" s="149" t="str">
        <f t="shared" si="9"/>
        <v/>
      </c>
      <c r="AQ109" s="149" t="str">
        <f t="shared" si="10"/>
        <v/>
      </c>
      <c r="AR109" s="149"/>
      <c r="AS109" s="149"/>
      <c r="AT109" s="149"/>
      <c r="AU109" s="149"/>
      <c r="AV109" s="149"/>
      <c r="AW109" s="149"/>
      <c r="AX109" s="150"/>
      <c r="AY109" s="149"/>
      <c r="AZ109" s="149"/>
      <c r="BA109" s="149"/>
      <c r="BB109" s="149"/>
      <c r="BC109" s="245"/>
    </row>
    <row r="110" spans="1:55" s="246" customFormat="1" x14ac:dyDescent="0.2">
      <c r="A110" s="248"/>
      <c r="B110" s="194">
        <v>98</v>
      </c>
      <c r="C110" s="249"/>
      <c r="D110" s="249"/>
      <c r="E110" s="138"/>
      <c r="F110" s="218"/>
      <c r="G110" s="218"/>
      <c r="H110" s="218"/>
      <c r="I110" s="218"/>
      <c r="J110" s="218"/>
      <c r="K110" s="218"/>
      <c r="L110" s="218"/>
      <c r="M110" s="138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36"/>
      <c r="Y110" s="144"/>
      <c r="Z110" s="145"/>
      <c r="AA110" s="145">
        <v>98</v>
      </c>
      <c r="AB110" s="146" t="str">
        <f t="shared" si="7"/>
        <v/>
      </c>
      <c r="AC110" s="146" t="str">
        <f t="shared" si="8"/>
        <v/>
      </c>
      <c r="AD110" s="146"/>
      <c r="AE110" s="147"/>
      <c r="AF110" s="148"/>
      <c r="AG110" s="148"/>
      <c r="AH110" s="148"/>
      <c r="AI110" s="148"/>
      <c r="AJ110" s="148"/>
      <c r="AK110" s="149"/>
      <c r="AL110" s="149"/>
      <c r="AM110" s="149"/>
      <c r="AN110" s="149"/>
      <c r="AO110" s="149"/>
      <c r="AP110" s="149" t="str">
        <f t="shared" si="9"/>
        <v/>
      </c>
      <c r="AQ110" s="149" t="str">
        <f t="shared" si="10"/>
        <v/>
      </c>
      <c r="AR110" s="149"/>
      <c r="AS110" s="149"/>
      <c r="AT110" s="149"/>
      <c r="AU110" s="149"/>
      <c r="AV110" s="149"/>
      <c r="AW110" s="149"/>
      <c r="AX110" s="150"/>
      <c r="AY110" s="149"/>
      <c r="AZ110" s="149"/>
      <c r="BA110" s="149"/>
      <c r="BB110" s="149"/>
      <c r="BC110" s="245"/>
    </row>
    <row r="111" spans="1:55" s="246" customFormat="1" x14ac:dyDescent="0.2">
      <c r="A111" s="248"/>
      <c r="B111" s="194">
        <v>99</v>
      </c>
      <c r="C111" s="249"/>
      <c r="D111" s="249"/>
      <c r="E111" s="138"/>
      <c r="F111" s="218"/>
      <c r="G111" s="218"/>
      <c r="H111" s="218"/>
      <c r="I111" s="218"/>
      <c r="J111" s="218"/>
      <c r="K111" s="218"/>
      <c r="L111" s="218"/>
      <c r="M111" s="138"/>
      <c r="N111" s="138"/>
      <c r="O111" s="138"/>
      <c r="P111" s="138"/>
      <c r="Q111" s="138"/>
      <c r="R111" s="138"/>
      <c r="S111" s="138"/>
      <c r="T111" s="138"/>
      <c r="U111" s="138"/>
      <c r="V111" s="138"/>
      <c r="W111" s="138"/>
      <c r="X111" s="136"/>
      <c r="Y111" s="144"/>
      <c r="Z111" s="145"/>
      <c r="AA111" s="145">
        <v>99</v>
      </c>
      <c r="AB111" s="146" t="str">
        <f t="shared" si="7"/>
        <v/>
      </c>
      <c r="AC111" s="146" t="str">
        <f t="shared" si="8"/>
        <v/>
      </c>
      <c r="AD111" s="146"/>
      <c r="AE111" s="147"/>
      <c r="AF111" s="148"/>
      <c r="AG111" s="148"/>
      <c r="AH111" s="148"/>
      <c r="AI111" s="148"/>
      <c r="AJ111" s="148"/>
      <c r="AK111" s="149"/>
      <c r="AL111" s="149"/>
      <c r="AM111" s="149"/>
      <c r="AN111" s="149"/>
      <c r="AO111" s="149"/>
      <c r="AP111" s="149" t="str">
        <f t="shared" si="9"/>
        <v/>
      </c>
      <c r="AQ111" s="149" t="str">
        <f t="shared" si="10"/>
        <v/>
      </c>
      <c r="AR111" s="149"/>
      <c r="AS111" s="149"/>
      <c r="AT111" s="149"/>
      <c r="AU111" s="149"/>
      <c r="AV111" s="149"/>
      <c r="AW111" s="149"/>
      <c r="AX111" s="150"/>
      <c r="AY111" s="149"/>
      <c r="AZ111" s="149"/>
      <c r="BA111" s="149"/>
      <c r="BB111" s="149"/>
      <c r="BC111" s="245"/>
    </row>
    <row r="112" spans="1:55" s="246" customFormat="1" x14ac:dyDescent="0.2">
      <c r="A112" s="248"/>
      <c r="B112" s="194">
        <v>100</v>
      </c>
      <c r="C112" s="249"/>
      <c r="D112" s="249"/>
      <c r="E112" s="138"/>
      <c r="F112" s="218"/>
      <c r="G112" s="218"/>
      <c r="H112" s="218"/>
      <c r="I112" s="218"/>
      <c r="J112" s="218"/>
      <c r="K112" s="218"/>
      <c r="L112" s="218"/>
      <c r="M112" s="138"/>
      <c r="N112" s="138"/>
      <c r="O112" s="138"/>
      <c r="P112" s="138"/>
      <c r="Q112" s="138"/>
      <c r="R112" s="138"/>
      <c r="S112" s="138"/>
      <c r="T112" s="138"/>
      <c r="U112" s="138"/>
      <c r="V112" s="138"/>
      <c r="W112" s="138"/>
      <c r="X112" s="136"/>
      <c r="Y112" s="144"/>
      <c r="Z112" s="145"/>
      <c r="AA112" s="145">
        <v>100</v>
      </c>
      <c r="AB112" s="146" t="str">
        <f t="shared" si="7"/>
        <v/>
      </c>
      <c r="AC112" s="146" t="str">
        <f t="shared" si="8"/>
        <v/>
      </c>
      <c r="AD112" s="146"/>
      <c r="AE112" s="147"/>
      <c r="AF112" s="148"/>
      <c r="AG112" s="148"/>
      <c r="AH112" s="148"/>
      <c r="AI112" s="148"/>
      <c r="AJ112" s="148"/>
      <c r="AK112" s="149"/>
      <c r="AL112" s="149"/>
      <c r="AM112" s="149"/>
      <c r="AN112" s="149"/>
      <c r="AO112" s="149"/>
      <c r="AP112" s="149" t="str">
        <f t="shared" si="9"/>
        <v/>
      </c>
      <c r="AQ112" s="149" t="str">
        <f t="shared" si="10"/>
        <v/>
      </c>
      <c r="AR112" s="149"/>
      <c r="AS112" s="149"/>
      <c r="AT112" s="149"/>
      <c r="AU112" s="149"/>
      <c r="AV112" s="149"/>
      <c r="AW112" s="149"/>
      <c r="AX112" s="150"/>
      <c r="AY112" s="149"/>
      <c r="AZ112" s="149"/>
      <c r="BA112" s="149"/>
      <c r="BB112" s="149"/>
      <c r="BC112" s="245"/>
    </row>
    <row r="113" spans="1:55" s="246" customFormat="1" x14ac:dyDescent="0.2">
      <c r="A113" s="248"/>
      <c r="B113" s="194">
        <v>101</v>
      </c>
      <c r="C113" s="249"/>
      <c r="D113" s="249"/>
      <c r="E113" s="138"/>
      <c r="F113" s="218"/>
      <c r="G113" s="218"/>
      <c r="H113" s="218"/>
      <c r="I113" s="218"/>
      <c r="J113" s="218"/>
      <c r="K113" s="218"/>
      <c r="L113" s="218"/>
      <c r="M113" s="138"/>
      <c r="N113" s="138"/>
      <c r="O113" s="138"/>
      <c r="P113" s="138"/>
      <c r="Q113" s="138"/>
      <c r="R113" s="138"/>
      <c r="S113" s="138"/>
      <c r="T113" s="138"/>
      <c r="U113" s="138"/>
      <c r="V113" s="138"/>
      <c r="W113" s="138"/>
      <c r="X113" s="136"/>
      <c r="Y113" s="144"/>
      <c r="Z113" s="145"/>
      <c r="AA113" s="145">
        <v>101</v>
      </c>
      <c r="AB113" s="146" t="str">
        <f t="shared" si="7"/>
        <v/>
      </c>
      <c r="AC113" s="146" t="str">
        <f t="shared" si="8"/>
        <v/>
      </c>
      <c r="AD113" s="146"/>
      <c r="AE113" s="147"/>
      <c r="AF113" s="148"/>
      <c r="AG113" s="148"/>
      <c r="AH113" s="148"/>
      <c r="AI113" s="148"/>
      <c r="AJ113" s="148"/>
      <c r="AK113" s="149"/>
      <c r="AL113" s="149"/>
      <c r="AM113" s="149"/>
      <c r="AN113" s="149"/>
      <c r="AO113" s="149"/>
      <c r="AP113" s="149" t="str">
        <f t="shared" si="9"/>
        <v/>
      </c>
      <c r="AQ113" s="149" t="str">
        <f t="shared" si="10"/>
        <v/>
      </c>
      <c r="AR113" s="149"/>
      <c r="AS113" s="149"/>
      <c r="AT113" s="149"/>
      <c r="AU113" s="149"/>
      <c r="AV113" s="149"/>
      <c r="AW113" s="149"/>
      <c r="AX113" s="150"/>
      <c r="AY113" s="149"/>
      <c r="AZ113" s="149"/>
      <c r="BA113" s="149"/>
      <c r="BB113" s="149"/>
      <c r="BC113" s="245"/>
    </row>
    <row r="114" spans="1:55" s="246" customFormat="1" x14ac:dyDescent="0.2">
      <c r="A114" s="248"/>
      <c r="B114" s="194">
        <v>102</v>
      </c>
      <c r="C114" s="249"/>
      <c r="D114" s="249"/>
      <c r="E114" s="138"/>
      <c r="F114" s="218"/>
      <c r="G114" s="218"/>
      <c r="H114" s="218"/>
      <c r="I114" s="218"/>
      <c r="J114" s="218"/>
      <c r="K114" s="218"/>
      <c r="L114" s="218"/>
      <c r="M114" s="138"/>
      <c r="N114" s="138"/>
      <c r="O114" s="138"/>
      <c r="P114" s="138"/>
      <c r="Q114" s="138"/>
      <c r="R114" s="138"/>
      <c r="S114" s="138"/>
      <c r="T114" s="138"/>
      <c r="U114" s="138"/>
      <c r="V114" s="138"/>
      <c r="W114" s="138"/>
      <c r="X114" s="136"/>
      <c r="Y114" s="144"/>
      <c r="Z114" s="145"/>
      <c r="AA114" s="145">
        <v>102</v>
      </c>
      <c r="AB114" s="146" t="str">
        <f t="shared" si="7"/>
        <v/>
      </c>
      <c r="AC114" s="146" t="str">
        <f t="shared" si="8"/>
        <v/>
      </c>
      <c r="AD114" s="146"/>
      <c r="AE114" s="147"/>
      <c r="AF114" s="148"/>
      <c r="AG114" s="148"/>
      <c r="AH114" s="148"/>
      <c r="AI114" s="148"/>
      <c r="AJ114" s="148"/>
      <c r="AK114" s="149"/>
      <c r="AL114" s="149"/>
      <c r="AM114" s="149"/>
      <c r="AN114" s="149"/>
      <c r="AO114" s="149"/>
      <c r="AP114" s="149" t="str">
        <f t="shared" si="9"/>
        <v/>
      </c>
      <c r="AQ114" s="149" t="str">
        <f t="shared" si="10"/>
        <v/>
      </c>
      <c r="AR114" s="149"/>
      <c r="AS114" s="149"/>
      <c r="AT114" s="149"/>
      <c r="AU114" s="149"/>
      <c r="AV114" s="149"/>
      <c r="AW114" s="149"/>
      <c r="AX114" s="150"/>
      <c r="AY114" s="149"/>
      <c r="AZ114" s="149"/>
      <c r="BA114" s="149"/>
      <c r="BB114" s="149"/>
      <c r="BC114" s="245"/>
    </row>
    <row r="115" spans="1:55" s="246" customFormat="1" x14ac:dyDescent="0.2">
      <c r="A115" s="248"/>
      <c r="B115" s="194">
        <v>103</v>
      </c>
      <c r="C115" s="249"/>
      <c r="D115" s="249"/>
      <c r="E115" s="138"/>
      <c r="F115" s="218"/>
      <c r="G115" s="218"/>
      <c r="H115" s="218"/>
      <c r="I115" s="218"/>
      <c r="J115" s="218"/>
      <c r="K115" s="218"/>
      <c r="L115" s="218"/>
      <c r="M115" s="138"/>
      <c r="N115" s="138"/>
      <c r="O115" s="138"/>
      <c r="P115" s="138"/>
      <c r="Q115" s="138"/>
      <c r="R115" s="138"/>
      <c r="S115" s="138"/>
      <c r="T115" s="138"/>
      <c r="U115" s="138"/>
      <c r="V115" s="138"/>
      <c r="W115" s="138"/>
      <c r="X115" s="136"/>
      <c r="Y115" s="144"/>
      <c r="Z115" s="145"/>
      <c r="AA115" s="145">
        <v>103</v>
      </c>
      <c r="AB115" s="146" t="str">
        <f t="shared" si="7"/>
        <v/>
      </c>
      <c r="AC115" s="146" t="str">
        <f t="shared" si="8"/>
        <v/>
      </c>
      <c r="AD115" s="146"/>
      <c r="AE115" s="147"/>
      <c r="AF115" s="148"/>
      <c r="AG115" s="148"/>
      <c r="AH115" s="148"/>
      <c r="AI115" s="148"/>
      <c r="AJ115" s="148"/>
      <c r="AK115" s="149"/>
      <c r="AL115" s="149"/>
      <c r="AM115" s="149"/>
      <c r="AN115" s="149"/>
      <c r="AO115" s="149"/>
      <c r="AP115" s="149" t="str">
        <f t="shared" si="9"/>
        <v/>
      </c>
      <c r="AQ115" s="149" t="str">
        <f t="shared" si="10"/>
        <v/>
      </c>
      <c r="AR115" s="149"/>
      <c r="AS115" s="149"/>
      <c r="AT115" s="149"/>
      <c r="AU115" s="149"/>
      <c r="AV115" s="149"/>
      <c r="AW115" s="149"/>
      <c r="AX115" s="150"/>
      <c r="AY115" s="149"/>
      <c r="AZ115" s="149"/>
      <c r="BA115" s="149"/>
      <c r="BB115" s="149"/>
      <c r="BC115" s="245"/>
    </row>
    <row r="116" spans="1:55" s="246" customFormat="1" x14ac:dyDescent="0.2">
      <c r="A116" s="248"/>
      <c r="B116" s="194">
        <v>104</v>
      </c>
      <c r="C116" s="249"/>
      <c r="D116" s="249"/>
      <c r="E116" s="138"/>
      <c r="F116" s="218"/>
      <c r="G116" s="218"/>
      <c r="H116" s="218"/>
      <c r="I116" s="218"/>
      <c r="J116" s="218"/>
      <c r="K116" s="218"/>
      <c r="L116" s="218"/>
      <c r="M116" s="138"/>
      <c r="N116" s="138"/>
      <c r="O116" s="138"/>
      <c r="P116" s="138"/>
      <c r="Q116" s="138"/>
      <c r="R116" s="138"/>
      <c r="S116" s="138"/>
      <c r="T116" s="138"/>
      <c r="U116" s="138"/>
      <c r="V116" s="138"/>
      <c r="W116" s="138"/>
      <c r="X116" s="136"/>
      <c r="Y116" s="144"/>
      <c r="Z116" s="145"/>
      <c r="AA116" s="145">
        <v>104</v>
      </c>
      <c r="AB116" s="146" t="str">
        <f t="shared" si="7"/>
        <v/>
      </c>
      <c r="AC116" s="146" t="str">
        <f t="shared" si="8"/>
        <v/>
      </c>
      <c r="AD116" s="146"/>
      <c r="AE116" s="147"/>
      <c r="AF116" s="148"/>
      <c r="AG116" s="148"/>
      <c r="AH116" s="148"/>
      <c r="AI116" s="148"/>
      <c r="AJ116" s="148"/>
      <c r="AK116" s="149"/>
      <c r="AL116" s="149"/>
      <c r="AM116" s="149"/>
      <c r="AN116" s="149"/>
      <c r="AO116" s="149"/>
      <c r="AP116" s="149" t="str">
        <f t="shared" si="9"/>
        <v/>
      </c>
      <c r="AQ116" s="149" t="str">
        <f t="shared" si="10"/>
        <v/>
      </c>
      <c r="AR116" s="149"/>
      <c r="AS116" s="149"/>
      <c r="AT116" s="149"/>
      <c r="AU116" s="149"/>
      <c r="AV116" s="149"/>
      <c r="AW116" s="149"/>
      <c r="AX116" s="150"/>
      <c r="AY116" s="149"/>
      <c r="AZ116" s="149"/>
      <c r="BA116" s="149"/>
      <c r="BB116" s="149"/>
      <c r="BC116" s="245"/>
    </row>
    <row r="117" spans="1:55" s="246" customFormat="1" x14ac:dyDescent="0.2">
      <c r="A117" s="248"/>
      <c r="B117" s="194">
        <v>105</v>
      </c>
      <c r="C117" s="249"/>
      <c r="D117" s="249"/>
      <c r="E117" s="138"/>
      <c r="F117" s="218"/>
      <c r="G117" s="218"/>
      <c r="H117" s="218"/>
      <c r="I117" s="218"/>
      <c r="J117" s="218"/>
      <c r="K117" s="218"/>
      <c r="L117" s="218"/>
      <c r="M117" s="138"/>
      <c r="N117" s="138"/>
      <c r="O117" s="138"/>
      <c r="P117" s="138"/>
      <c r="Q117" s="138"/>
      <c r="R117" s="138"/>
      <c r="S117" s="138"/>
      <c r="T117" s="138"/>
      <c r="U117" s="138"/>
      <c r="V117" s="138"/>
      <c r="W117" s="138"/>
      <c r="X117" s="136"/>
      <c r="Y117" s="144"/>
      <c r="Z117" s="145"/>
      <c r="AA117" s="145">
        <v>105</v>
      </c>
      <c r="AB117" s="146" t="str">
        <f t="shared" si="7"/>
        <v/>
      </c>
      <c r="AC117" s="146" t="str">
        <f t="shared" si="8"/>
        <v/>
      </c>
      <c r="AD117" s="146"/>
      <c r="AE117" s="147"/>
      <c r="AF117" s="148"/>
      <c r="AG117" s="148"/>
      <c r="AH117" s="148"/>
      <c r="AI117" s="148"/>
      <c r="AJ117" s="148"/>
      <c r="AK117" s="149"/>
      <c r="AL117" s="149"/>
      <c r="AM117" s="149"/>
      <c r="AN117" s="149"/>
      <c r="AO117" s="149"/>
      <c r="AP117" s="149" t="str">
        <f t="shared" si="9"/>
        <v/>
      </c>
      <c r="AQ117" s="149" t="str">
        <f t="shared" si="10"/>
        <v/>
      </c>
      <c r="AR117" s="149"/>
      <c r="AS117" s="149"/>
      <c r="AT117" s="149"/>
      <c r="AU117" s="149"/>
      <c r="AV117" s="149"/>
      <c r="AW117" s="149"/>
      <c r="AX117" s="150"/>
      <c r="AY117" s="149"/>
      <c r="AZ117" s="149"/>
      <c r="BA117" s="149"/>
      <c r="BB117" s="149"/>
      <c r="BC117" s="245"/>
    </row>
    <row r="118" spans="1:55" s="246" customFormat="1" x14ac:dyDescent="0.2">
      <c r="A118" s="248"/>
      <c r="B118" s="194">
        <v>106</v>
      </c>
      <c r="C118" s="249"/>
      <c r="D118" s="249"/>
      <c r="E118" s="138"/>
      <c r="F118" s="218"/>
      <c r="G118" s="218"/>
      <c r="H118" s="218"/>
      <c r="I118" s="218"/>
      <c r="J118" s="218"/>
      <c r="K118" s="218"/>
      <c r="L118" s="218"/>
      <c r="M118" s="138"/>
      <c r="N118" s="138"/>
      <c r="O118" s="138"/>
      <c r="P118" s="138"/>
      <c r="Q118" s="138"/>
      <c r="R118" s="138"/>
      <c r="S118" s="138"/>
      <c r="T118" s="138"/>
      <c r="U118" s="138"/>
      <c r="V118" s="138"/>
      <c r="W118" s="138"/>
      <c r="X118" s="136"/>
      <c r="Y118" s="144"/>
      <c r="Z118" s="145"/>
      <c r="AA118" s="145">
        <v>106</v>
      </c>
      <c r="AB118" s="146" t="str">
        <f t="shared" si="7"/>
        <v/>
      </c>
      <c r="AC118" s="146" t="str">
        <f t="shared" si="8"/>
        <v/>
      </c>
      <c r="AD118" s="146"/>
      <c r="AE118" s="147"/>
      <c r="AF118" s="148"/>
      <c r="AG118" s="148"/>
      <c r="AH118" s="148"/>
      <c r="AI118" s="148"/>
      <c r="AJ118" s="148"/>
      <c r="AK118" s="149"/>
      <c r="AL118" s="149"/>
      <c r="AM118" s="149"/>
      <c r="AN118" s="149"/>
      <c r="AO118" s="149"/>
      <c r="AP118" s="149" t="str">
        <f t="shared" si="9"/>
        <v/>
      </c>
      <c r="AQ118" s="149" t="str">
        <f t="shared" si="10"/>
        <v/>
      </c>
      <c r="AR118" s="149"/>
      <c r="AS118" s="149"/>
      <c r="AT118" s="149"/>
      <c r="AU118" s="149"/>
      <c r="AV118" s="149"/>
      <c r="AW118" s="149"/>
      <c r="AX118" s="150"/>
      <c r="AY118" s="149"/>
      <c r="AZ118" s="149"/>
      <c r="BA118" s="149"/>
      <c r="BB118" s="149"/>
      <c r="BC118" s="245"/>
    </row>
    <row r="119" spans="1:55" s="246" customFormat="1" x14ac:dyDescent="0.2">
      <c r="A119" s="248"/>
      <c r="B119" s="194">
        <v>107</v>
      </c>
      <c r="C119" s="249"/>
      <c r="D119" s="249"/>
      <c r="E119" s="138"/>
      <c r="F119" s="218"/>
      <c r="G119" s="218"/>
      <c r="H119" s="218"/>
      <c r="I119" s="218"/>
      <c r="J119" s="218"/>
      <c r="K119" s="218"/>
      <c r="L119" s="218"/>
      <c r="M119" s="138"/>
      <c r="N119" s="138"/>
      <c r="O119" s="138"/>
      <c r="P119" s="138"/>
      <c r="Q119" s="138"/>
      <c r="R119" s="138"/>
      <c r="S119" s="138"/>
      <c r="T119" s="138"/>
      <c r="U119" s="138"/>
      <c r="V119" s="138"/>
      <c r="W119" s="138"/>
      <c r="X119" s="136"/>
      <c r="Y119" s="144"/>
      <c r="Z119" s="145"/>
      <c r="AA119" s="145">
        <v>107</v>
      </c>
      <c r="AB119" s="146" t="str">
        <f t="shared" si="7"/>
        <v/>
      </c>
      <c r="AC119" s="146" t="str">
        <f t="shared" si="8"/>
        <v/>
      </c>
      <c r="AD119" s="146"/>
      <c r="AE119" s="147"/>
      <c r="AF119" s="148"/>
      <c r="AG119" s="148"/>
      <c r="AH119" s="148"/>
      <c r="AI119" s="148"/>
      <c r="AJ119" s="148"/>
      <c r="AK119" s="149"/>
      <c r="AL119" s="149"/>
      <c r="AM119" s="149"/>
      <c r="AN119" s="149"/>
      <c r="AO119" s="149"/>
      <c r="AP119" s="149" t="str">
        <f t="shared" si="9"/>
        <v/>
      </c>
      <c r="AQ119" s="149" t="str">
        <f t="shared" si="10"/>
        <v/>
      </c>
      <c r="AR119" s="149"/>
      <c r="AS119" s="149"/>
      <c r="AT119" s="149"/>
      <c r="AU119" s="149"/>
      <c r="AV119" s="149"/>
      <c r="AW119" s="149"/>
      <c r="AX119" s="150"/>
      <c r="AY119" s="149"/>
      <c r="AZ119" s="149"/>
      <c r="BA119" s="149"/>
      <c r="BB119" s="149"/>
      <c r="BC119" s="245"/>
    </row>
    <row r="120" spans="1:55" s="246" customFormat="1" x14ac:dyDescent="0.2">
      <c r="A120" s="248"/>
      <c r="B120" s="194">
        <v>108</v>
      </c>
      <c r="C120" s="249"/>
      <c r="D120" s="249"/>
      <c r="E120" s="138"/>
      <c r="F120" s="218"/>
      <c r="G120" s="218"/>
      <c r="H120" s="218"/>
      <c r="I120" s="218"/>
      <c r="J120" s="218"/>
      <c r="K120" s="218"/>
      <c r="L120" s="218"/>
      <c r="M120" s="138"/>
      <c r="N120" s="138"/>
      <c r="O120" s="138"/>
      <c r="P120" s="138"/>
      <c r="Q120" s="138"/>
      <c r="R120" s="138"/>
      <c r="S120" s="138"/>
      <c r="T120" s="138"/>
      <c r="U120" s="138"/>
      <c r="V120" s="138"/>
      <c r="W120" s="138"/>
      <c r="X120" s="136"/>
      <c r="Y120" s="144"/>
      <c r="Z120" s="145"/>
      <c r="AA120" s="145">
        <v>108</v>
      </c>
      <c r="AB120" s="146" t="str">
        <f t="shared" si="7"/>
        <v/>
      </c>
      <c r="AC120" s="146" t="str">
        <f t="shared" si="8"/>
        <v/>
      </c>
      <c r="AD120" s="146"/>
      <c r="AE120" s="147"/>
      <c r="AF120" s="148"/>
      <c r="AG120" s="148"/>
      <c r="AH120" s="148"/>
      <c r="AI120" s="148"/>
      <c r="AJ120" s="148"/>
      <c r="AK120" s="149"/>
      <c r="AL120" s="149"/>
      <c r="AM120" s="149"/>
      <c r="AN120" s="149"/>
      <c r="AO120" s="149"/>
      <c r="AP120" s="149" t="str">
        <f t="shared" si="9"/>
        <v/>
      </c>
      <c r="AQ120" s="149" t="str">
        <f t="shared" si="10"/>
        <v/>
      </c>
      <c r="AR120" s="149"/>
      <c r="AS120" s="149"/>
      <c r="AT120" s="149"/>
      <c r="AU120" s="149"/>
      <c r="AV120" s="149"/>
      <c r="AW120" s="149"/>
      <c r="AX120" s="150"/>
      <c r="AY120" s="149"/>
      <c r="AZ120" s="149"/>
      <c r="BA120" s="149"/>
      <c r="BB120" s="149"/>
      <c r="BC120" s="245"/>
    </row>
    <row r="121" spans="1:55" s="246" customFormat="1" x14ac:dyDescent="0.2">
      <c r="A121" s="248"/>
      <c r="B121" s="194">
        <v>109</v>
      </c>
      <c r="C121" s="249"/>
      <c r="D121" s="249"/>
      <c r="E121" s="138"/>
      <c r="F121" s="218"/>
      <c r="G121" s="218"/>
      <c r="H121" s="218"/>
      <c r="I121" s="218"/>
      <c r="J121" s="218"/>
      <c r="K121" s="218"/>
      <c r="L121" s="218"/>
      <c r="M121" s="138"/>
      <c r="N121" s="138"/>
      <c r="O121" s="138"/>
      <c r="P121" s="138"/>
      <c r="Q121" s="138"/>
      <c r="R121" s="138"/>
      <c r="S121" s="138"/>
      <c r="T121" s="138"/>
      <c r="U121" s="138"/>
      <c r="V121" s="138"/>
      <c r="W121" s="138"/>
      <c r="X121" s="136"/>
      <c r="Y121" s="144"/>
      <c r="Z121" s="145"/>
      <c r="AA121" s="145">
        <v>109</v>
      </c>
      <c r="AB121" s="146" t="str">
        <f t="shared" si="7"/>
        <v/>
      </c>
      <c r="AC121" s="146" t="str">
        <f t="shared" si="8"/>
        <v/>
      </c>
      <c r="AD121" s="146"/>
      <c r="AE121" s="147"/>
      <c r="AF121" s="148"/>
      <c r="AG121" s="148"/>
      <c r="AH121" s="148"/>
      <c r="AI121" s="148"/>
      <c r="AJ121" s="148"/>
      <c r="AK121" s="149"/>
      <c r="AL121" s="149"/>
      <c r="AM121" s="149"/>
      <c r="AN121" s="149"/>
      <c r="AO121" s="149"/>
      <c r="AP121" s="149" t="str">
        <f t="shared" si="9"/>
        <v/>
      </c>
      <c r="AQ121" s="149" t="str">
        <f t="shared" si="10"/>
        <v/>
      </c>
      <c r="AR121" s="149"/>
      <c r="AS121" s="149"/>
      <c r="AT121" s="149"/>
      <c r="AU121" s="149"/>
      <c r="AV121" s="149"/>
      <c r="AW121" s="149"/>
      <c r="AX121" s="150"/>
      <c r="AY121" s="149"/>
      <c r="AZ121" s="149"/>
      <c r="BA121" s="149"/>
      <c r="BB121" s="149"/>
      <c r="BC121" s="245"/>
    </row>
    <row r="122" spans="1:55" s="246" customFormat="1" x14ac:dyDescent="0.2">
      <c r="A122" s="248"/>
      <c r="B122" s="194">
        <v>110</v>
      </c>
      <c r="C122" s="249"/>
      <c r="D122" s="249"/>
      <c r="E122" s="138"/>
      <c r="F122" s="218"/>
      <c r="G122" s="218"/>
      <c r="H122" s="218"/>
      <c r="I122" s="218"/>
      <c r="J122" s="218"/>
      <c r="K122" s="218"/>
      <c r="L122" s="218"/>
      <c r="M122" s="138"/>
      <c r="N122" s="138"/>
      <c r="O122" s="138"/>
      <c r="P122" s="138"/>
      <c r="Q122" s="138"/>
      <c r="R122" s="138"/>
      <c r="S122" s="138"/>
      <c r="T122" s="138"/>
      <c r="U122" s="138"/>
      <c r="V122" s="138"/>
      <c r="W122" s="138"/>
      <c r="X122" s="136"/>
      <c r="Y122" s="144"/>
      <c r="Z122" s="145"/>
      <c r="AA122" s="145">
        <v>110</v>
      </c>
      <c r="AB122" s="146" t="str">
        <f t="shared" si="7"/>
        <v/>
      </c>
      <c r="AC122" s="146" t="str">
        <f t="shared" si="8"/>
        <v/>
      </c>
      <c r="AD122" s="146"/>
      <c r="AE122" s="147"/>
      <c r="AF122" s="148"/>
      <c r="AG122" s="148"/>
      <c r="AH122" s="148"/>
      <c r="AI122" s="148"/>
      <c r="AJ122" s="148"/>
      <c r="AK122" s="149"/>
      <c r="AL122" s="149"/>
      <c r="AM122" s="149"/>
      <c r="AN122" s="149"/>
      <c r="AO122" s="149"/>
      <c r="AP122" s="149" t="str">
        <f t="shared" si="9"/>
        <v/>
      </c>
      <c r="AQ122" s="149" t="str">
        <f t="shared" si="10"/>
        <v/>
      </c>
      <c r="AR122" s="149"/>
      <c r="AS122" s="149"/>
      <c r="AT122" s="149"/>
      <c r="AU122" s="149"/>
      <c r="AV122" s="149"/>
      <c r="AW122" s="149"/>
      <c r="AX122" s="150"/>
      <c r="AY122" s="149"/>
      <c r="AZ122" s="149"/>
      <c r="BA122" s="149"/>
      <c r="BB122" s="149"/>
      <c r="BC122" s="245"/>
    </row>
    <row r="123" spans="1:55" s="246" customFormat="1" x14ac:dyDescent="0.2">
      <c r="A123" s="248"/>
      <c r="B123" s="194">
        <v>111</v>
      </c>
      <c r="C123" s="249"/>
      <c r="D123" s="249"/>
      <c r="E123" s="138"/>
      <c r="F123" s="218"/>
      <c r="G123" s="218"/>
      <c r="H123" s="218"/>
      <c r="I123" s="218"/>
      <c r="J123" s="218"/>
      <c r="K123" s="218"/>
      <c r="L123" s="218"/>
      <c r="M123" s="138"/>
      <c r="N123" s="138"/>
      <c r="O123" s="138"/>
      <c r="P123" s="138"/>
      <c r="Q123" s="138"/>
      <c r="R123" s="138"/>
      <c r="S123" s="138"/>
      <c r="T123" s="138"/>
      <c r="U123" s="138"/>
      <c r="V123" s="138"/>
      <c r="W123" s="138"/>
      <c r="X123" s="136"/>
      <c r="Y123" s="144"/>
      <c r="Z123" s="145"/>
      <c r="AA123" s="145">
        <v>111</v>
      </c>
      <c r="AB123" s="146" t="str">
        <f t="shared" si="7"/>
        <v/>
      </c>
      <c r="AC123" s="146" t="str">
        <f t="shared" si="8"/>
        <v/>
      </c>
      <c r="AD123" s="146"/>
      <c r="AE123" s="147"/>
      <c r="AF123" s="148"/>
      <c r="AG123" s="148"/>
      <c r="AH123" s="148"/>
      <c r="AI123" s="148"/>
      <c r="AJ123" s="148"/>
      <c r="AK123" s="149"/>
      <c r="AL123" s="149"/>
      <c r="AM123" s="149"/>
      <c r="AN123" s="149"/>
      <c r="AO123" s="149"/>
      <c r="AP123" s="149" t="str">
        <f t="shared" si="9"/>
        <v/>
      </c>
      <c r="AQ123" s="149" t="str">
        <f t="shared" si="10"/>
        <v/>
      </c>
      <c r="AR123" s="149"/>
      <c r="AS123" s="149"/>
      <c r="AT123" s="149"/>
      <c r="AU123" s="149"/>
      <c r="AV123" s="149"/>
      <c r="AW123" s="149"/>
      <c r="AX123" s="150"/>
      <c r="AY123" s="149"/>
      <c r="AZ123" s="149"/>
      <c r="BA123" s="149"/>
      <c r="BB123" s="149"/>
      <c r="BC123" s="245"/>
    </row>
    <row r="124" spans="1:55" s="251" customFormat="1" x14ac:dyDescent="0.2">
      <c r="A124" s="250"/>
      <c r="B124" s="194">
        <v>112</v>
      </c>
      <c r="C124" s="249"/>
      <c r="D124" s="249"/>
      <c r="E124" s="138"/>
      <c r="F124" s="218"/>
      <c r="G124" s="218"/>
      <c r="H124" s="218"/>
      <c r="I124" s="218"/>
      <c r="J124" s="218"/>
      <c r="K124" s="218"/>
      <c r="L124" s="218"/>
      <c r="M124" s="138"/>
      <c r="N124" s="138"/>
      <c r="O124" s="138"/>
      <c r="P124" s="138"/>
      <c r="Q124" s="138"/>
      <c r="R124" s="138"/>
      <c r="S124" s="138"/>
      <c r="T124" s="138"/>
      <c r="U124" s="138"/>
      <c r="V124" s="138"/>
      <c r="W124" s="138"/>
      <c r="X124" s="136"/>
      <c r="Y124" s="144"/>
      <c r="Z124" s="145"/>
      <c r="AA124" s="145">
        <v>112</v>
      </c>
      <c r="AB124" s="146" t="str">
        <f t="shared" si="7"/>
        <v/>
      </c>
      <c r="AC124" s="146" t="str">
        <f t="shared" si="8"/>
        <v/>
      </c>
      <c r="AD124" s="146"/>
      <c r="AE124" s="147"/>
      <c r="AF124" s="148"/>
      <c r="AG124" s="148"/>
      <c r="AH124" s="148"/>
      <c r="AI124" s="148"/>
      <c r="AJ124" s="148"/>
      <c r="AK124" s="149"/>
      <c r="AL124" s="149"/>
      <c r="AM124" s="149"/>
      <c r="AN124" s="149"/>
      <c r="AO124" s="149"/>
      <c r="AP124" s="149" t="str">
        <f t="shared" si="9"/>
        <v/>
      </c>
      <c r="AQ124" s="149" t="str">
        <f t="shared" si="10"/>
        <v/>
      </c>
      <c r="AR124" s="149"/>
      <c r="AS124" s="149"/>
      <c r="AT124" s="149"/>
      <c r="AU124" s="149"/>
      <c r="AV124" s="149"/>
      <c r="AW124" s="149"/>
      <c r="AX124" s="150"/>
      <c r="AY124" s="149"/>
      <c r="AZ124" s="149"/>
      <c r="BA124" s="149"/>
      <c r="BB124" s="149"/>
      <c r="BC124" s="245"/>
    </row>
    <row r="125" spans="1:55" s="251" customFormat="1" x14ac:dyDescent="0.2">
      <c r="A125" s="250"/>
      <c r="B125" s="194">
        <v>113</v>
      </c>
      <c r="C125" s="249"/>
      <c r="D125" s="249"/>
      <c r="E125" s="138"/>
      <c r="F125" s="218"/>
      <c r="G125" s="218"/>
      <c r="H125" s="218"/>
      <c r="I125" s="218"/>
      <c r="J125" s="218"/>
      <c r="K125" s="218"/>
      <c r="L125" s="218"/>
      <c r="M125" s="138"/>
      <c r="N125" s="138"/>
      <c r="O125" s="138"/>
      <c r="P125" s="138"/>
      <c r="Q125" s="138"/>
      <c r="R125" s="138"/>
      <c r="S125" s="138"/>
      <c r="T125" s="138"/>
      <c r="U125" s="138"/>
      <c r="V125" s="138"/>
      <c r="W125" s="138"/>
      <c r="X125" s="136"/>
      <c r="Y125" s="144"/>
      <c r="Z125" s="145"/>
      <c r="AA125" s="145">
        <v>113</v>
      </c>
      <c r="AB125" s="146" t="str">
        <f t="shared" si="7"/>
        <v/>
      </c>
      <c r="AC125" s="146" t="str">
        <f t="shared" si="8"/>
        <v/>
      </c>
      <c r="AD125" s="146"/>
      <c r="AE125" s="147"/>
      <c r="AF125" s="148"/>
      <c r="AG125" s="148"/>
      <c r="AH125" s="148"/>
      <c r="AI125" s="148"/>
      <c r="AJ125" s="148"/>
      <c r="AK125" s="149"/>
      <c r="AL125" s="149"/>
      <c r="AM125" s="149"/>
      <c r="AN125" s="149"/>
      <c r="AO125" s="149"/>
      <c r="AP125" s="149" t="str">
        <f t="shared" si="9"/>
        <v/>
      </c>
      <c r="AQ125" s="149" t="str">
        <f t="shared" si="10"/>
        <v/>
      </c>
      <c r="AR125" s="149"/>
      <c r="AS125" s="149"/>
      <c r="AT125" s="149"/>
      <c r="AU125" s="149"/>
      <c r="AV125" s="149"/>
      <c r="AW125" s="149"/>
      <c r="AX125" s="150"/>
      <c r="AY125" s="149"/>
      <c r="AZ125" s="149"/>
      <c r="BA125" s="149"/>
      <c r="BB125" s="149"/>
      <c r="BC125" s="245"/>
    </row>
    <row r="126" spans="1:55" s="241" customFormat="1" x14ac:dyDescent="0.2">
      <c r="A126" s="143"/>
      <c r="B126" s="194">
        <v>114</v>
      </c>
      <c r="C126" s="249"/>
      <c r="D126" s="249"/>
      <c r="E126" s="138"/>
      <c r="F126" s="218"/>
      <c r="G126" s="218"/>
      <c r="H126" s="218"/>
      <c r="I126" s="218"/>
      <c r="J126" s="218"/>
      <c r="K126" s="218"/>
      <c r="L126" s="218"/>
      <c r="M126" s="138"/>
      <c r="N126" s="138"/>
      <c r="O126" s="138"/>
      <c r="P126" s="138"/>
      <c r="Q126" s="138"/>
      <c r="R126" s="138"/>
      <c r="S126" s="138"/>
      <c r="T126" s="138"/>
      <c r="U126" s="138"/>
      <c r="V126" s="138"/>
      <c r="W126" s="138"/>
      <c r="X126" s="136"/>
      <c r="Y126" s="144"/>
      <c r="Z126" s="145"/>
      <c r="AA126" s="145">
        <v>114</v>
      </c>
      <c r="AB126" s="146" t="str">
        <f t="shared" si="7"/>
        <v/>
      </c>
      <c r="AC126" s="146" t="str">
        <f t="shared" si="8"/>
        <v/>
      </c>
      <c r="AD126" s="146"/>
      <c r="AE126" s="147"/>
      <c r="AF126" s="148"/>
      <c r="AG126" s="148"/>
      <c r="AH126" s="148"/>
      <c r="AI126" s="148"/>
      <c r="AJ126" s="148"/>
      <c r="AK126" s="149"/>
      <c r="AL126" s="149"/>
      <c r="AM126" s="149"/>
      <c r="AN126" s="149"/>
      <c r="AO126" s="149"/>
      <c r="AP126" s="149" t="str">
        <f t="shared" si="9"/>
        <v/>
      </c>
      <c r="AQ126" s="149" t="str">
        <f t="shared" si="10"/>
        <v/>
      </c>
      <c r="AR126" s="149"/>
      <c r="AS126" s="149"/>
      <c r="AT126" s="149"/>
      <c r="AU126" s="149"/>
      <c r="AV126" s="149"/>
      <c r="AW126" s="149"/>
      <c r="AX126" s="150"/>
      <c r="AY126" s="149"/>
      <c r="AZ126" s="149"/>
      <c r="BA126" s="149"/>
      <c r="BB126" s="149"/>
      <c r="BC126" s="151"/>
    </row>
    <row r="127" spans="1:55" s="241" customFormat="1" x14ac:dyDescent="0.2">
      <c r="A127" s="143"/>
      <c r="B127" s="194">
        <v>115</v>
      </c>
      <c r="C127" s="249"/>
      <c r="D127" s="249"/>
      <c r="E127" s="138"/>
      <c r="F127" s="218"/>
      <c r="G127" s="218"/>
      <c r="H127" s="218"/>
      <c r="I127" s="218"/>
      <c r="J127" s="218"/>
      <c r="K127" s="218"/>
      <c r="L127" s="218"/>
      <c r="M127" s="138"/>
      <c r="N127" s="138"/>
      <c r="O127" s="138"/>
      <c r="P127" s="138"/>
      <c r="Q127" s="138"/>
      <c r="R127" s="138"/>
      <c r="S127" s="138"/>
      <c r="T127" s="138"/>
      <c r="U127" s="138"/>
      <c r="V127" s="138"/>
      <c r="W127" s="138"/>
      <c r="X127" s="136"/>
      <c r="Y127" s="144"/>
      <c r="Z127" s="145"/>
      <c r="AA127" s="145">
        <v>115</v>
      </c>
      <c r="AB127" s="146" t="str">
        <f t="shared" si="7"/>
        <v/>
      </c>
      <c r="AC127" s="146" t="str">
        <f t="shared" si="8"/>
        <v/>
      </c>
      <c r="AD127" s="146"/>
      <c r="AE127" s="147"/>
      <c r="AF127" s="148"/>
      <c r="AG127" s="148"/>
      <c r="AH127" s="148"/>
      <c r="AI127" s="148"/>
      <c r="AJ127" s="148"/>
      <c r="AK127" s="149"/>
      <c r="AL127" s="149"/>
      <c r="AM127" s="149"/>
      <c r="AN127" s="149"/>
      <c r="AO127" s="149"/>
      <c r="AP127" s="149" t="str">
        <f t="shared" si="9"/>
        <v/>
      </c>
      <c r="AQ127" s="149" t="str">
        <f t="shared" si="10"/>
        <v/>
      </c>
      <c r="AR127" s="149"/>
      <c r="AS127" s="149"/>
      <c r="AT127" s="149"/>
      <c r="AU127" s="149"/>
      <c r="AV127" s="149"/>
      <c r="AW127" s="149"/>
      <c r="AX127" s="150"/>
      <c r="AY127" s="149"/>
      <c r="AZ127" s="149"/>
      <c r="BA127" s="149"/>
      <c r="BB127" s="149"/>
      <c r="BC127" s="151"/>
    </row>
    <row r="128" spans="1:55" s="241" customFormat="1" x14ac:dyDescent="0.2">
      <c r="A128" s="143"/>
      <c r="B128" s="194">
        <v>116</v>
      </c>
      <c r="C128" s="249"/>
      <c r="D128" s="249"/>
      <c r="E128" s="138"/>
      <c r="F128" s="218"/>
      <c r="G128" s="218"/>
      <c r="H128" s="218"/>
      <c r="I128" s="218"/>
      <c r="J128" s="218"/>
      <c r="K128" s="218"/>
      <c r="L128" s="218"/>
      <c r="M128" s="138"/>
      <c r="N128" s="138"/>
      <c r="O128" s="138"/>
      <c r="P128" s="138"/>
      <c r="Q128" s="138"/>
      <c r="R128" s="138"/>
      <c r="S128" s="138"/>
      <c r="T128" s="138"/>
      <c r="U128" s="138"/>
      <c r="V128" s="138"/>
      <c r="W128" s="138"/>
      <c r="X128" s="136"/>
      <c r="Y128" s="144"/>
      <c r="Z128" s="145"/>
      <c r="AA128" s="145">
        <v>116</v>
      </c>
      <c r="AB128" s="146" t="str">
        <f t="shared" si="7"/>
        <v/>
      </c>
      <c r="AC128" s="146" t="str">
        <f t="shared" si="8"/>
        <v/>
      </c>
      <c r="AD128" s="146"/>
      <c r="AE128" s="147"/>
      <c r="AF128" s="148"/>
      <c r="AG128" s="148"/>
      <c r="AH128" s="148"/>
      <c r="AI128" s="148"/>
      <c r="AJ128" s="148"/>
      <c r="AK128" s="149"/>
      <c r="AL128" s="149"/>
      <c r="AM128" s="149"/>
      <c r="AN128" s="149"/>
      <c r="AO128" s="149"/>
      <c r="AP128" s="149" t="str">
        <f t="shared" si="9"/>
        <v/>
      </c>
      <c r="AQ128" s="149" t="str">
        <f t="shared" si="10"/>
        <v/>
      </c>
      <c r="AR128" s="149"/>
      <c r="AS128" s="149"/>
      <c r="AT128" s="149"/>
      <c r="AU128" s="149"/>
      <c r="AV128" s="149"/>
      <c r="AW128" s="149"/>
      <c r="AX128" s="150"/>
      <c r="AY128" s="149"/>
      <c r="AZ128" s="149"/>
      <c r="BA128" s="149"/>
      <c r="BB128" s="149"/>
      <c r="BC128" s="151"/>
    </row>
    <row r="129" spans="1:55" s="241" customFormat="1" x14ac:dyDescent="0.2">
      <c r="A129" s="143"/>
      <c r="B129" s="194">
        <v>117</v>
      </c>
      <c r="C129" s="249"/>
      <c r="D129" s="249"/>
      <c r="E129" s="138"/>
      <c r="F129" s="218"/>
      <c r="G129" s="218"/>
      <c r="H129" s="218"/>
      <c r="I129" s="218"/>
      <c r="J129" s="218"/>
      <c r="K129" s="218"/>
      <c r="L129" s="218"/>
      <c r="M129" s="138"/>
      <c r="N129" s="138"/>
      <c r="O129" s="138"/>
      <c r="P129" s="138"/>
      <c r="Q129" s="138"/>
      <c r="R129" s="138"/>
      <c r="S129" s="138"/>
      <c r="T129" s="138"/>
      <c r="U129" s="138"/>
      <c r="V129" s="138"/>
      <c r="W129" s="138"/>
      <c r="X129" s="136"/>
      <c r="Y129" s="144"/>
      <c r="Z129" s="145"/>
      <c r="AA129" s="145">
        <v>117</v>
      </c>
      <c r="AB129" s="146" t="str">
        <f t="shared" si="7"/>
        <v/>
      </c>
      <c r="AC129" s="146" t="str">
        <f t="shared" si="8"/>
        <v/>
      </c>
      <c r="AD129" s="146"/>
      <c r="AE129" s="147"/>
      <c r="AF129" s="148"/>
      <c r="AG129" s="148"/>
      <c r="AH129" s="148"/>
      <c r="AI129" s="148"/>
      <c r="AJ129" s="148"/>
      <c r="AK129" s="149"/>
      <c r="AL129" s="149"/>
      <c r="AM129" s="149"/>
      <c r="AN129" s="149"/>
      <c r="AO129" s="149"/>
      <c r="AP129" s="149" t="str">
        <f t="shared" si="9"/>
        <v/>
      </c>
      <c r="AQ129" s="149" t="str">
        <f t="shared" si="10"/>
        <v/>
      </c>
      <c r="AR129" s="149"/>
      <c r="AS129" s="149"/>
      <c r="AT129" s="149"/>
      <c r="AU129" s="149"/>
      <c r="AV129" s="149"/>
      <c r="AW129" s="149"/>
      <c r="AX129" s="150"/>
      <c r="AY129" s="149"/>
      <c r="AZ129" s="149"/>
      <c r="BA129" s="149"/>
      <c r="BB129" s="149"/>
      <c r="BC129" s="151"/>
    </row>
    <row r="130" spans="1:55" s="241" customFormat="1" x14ac:dyDescent="0.2">
      <c r="A130" s="143"/>
      <c r="B130" s="194">
        <v>118</v>
      </c>
      <c r="C130" s="249"/>
      <c r="D130" s="249"/>
      <c r="E130" s="138"/>
      <c r="F130" s="218"/>
      <c r="G130" s="218"/>
      <c r="H130" s="218"/>
      <c r="I130" s="218"/>
      <c r="J130" s="218"/>
      <c r="K130" s="218"/>
      <c r="L130" s="218"/>
      <c r="M130" s="138"/>
      <c r="N130" s="138"/>
      <c r="O130" s="138"/>
      <c r="P130" s="138"/>
      <c r="Q130" s="138"/>
      <c r="R130" s="138"/>
      <c r="S130" s="138"/>
      <c r="T130" s="138"/>
      <c r="U130" s="138"/>
      <c r="V130" s="138"/>
      <c r="W130" s="138"/>
      <c r="X130" s="136"/>
      <c r="Y130" s="144"/>
      <c r="Z130" s="145"/>
      <c r="AA130" s="145">
        <v>118</v>
      </c>
      <c r="AB130" s="146" t="str">
        <f t="shared" si="7"/>
        <v/>
      </c>
      <c r="AC130" s="146" t="str">
        <f t="shared" si="8"/>
        <v/>
      </c>
      <c r="AD130" s="146"/>
      <c r="AE130" s="147"/>
      <c r="AF130" s="148"/>
      <c r="AG130" s="148"/>
      <c r="AH130" s="148"/>
      <c r="AI130" s="148"/>
      <c r="AJ130" s="148"/>
      <c r="AK130" s="149"/>
      <c r="AL130" s="149"/>
      <c r="AM130" s="149"/>
      <c r="AN130" s="149"/>
      <c r="AO130" s="149"/>
      <c r="AP130" s="149" t="str">
        <f t="shared" si="9"/>
        <v/>
      </c>
      <c r="AQ130" s="149" t="str">
        <f t="shared" si="10"/>
        <v/>
      </c>
      <c r="AR130" s="149"/>
      <c r="AS130" s="149"/>
      <c r="AT130" s="149"/>
      <c r="AU130" s="149"/>
      <c r="AV130" s="149"/>
      <c r="AW130" s="149"/>
      <c r="AX130" s="150"/>
      <c r="AY130" s="149"/>
      <c r="AZ130" s="149"/>
      <c r="BA130" s="149"/>
      <c r="BB130" s="149"/>
      <c r="BC130" s="151"/>
    </row>
    <row r="131" spans="1:55" s="143" customFormat="1" x14ac:dyDescent="0.2">
      <c r="B131" s="194">
        <v>119</v>
      </c>
      <c r="C131" s="249"/>
      <c r="D131" s="249"/>
      <c r="E131" s="138"/>
      <c r="F131" s="218"/>
      <c r="G131" s="218"/>
      <c r="H131" s="218"/>
      <c r="I131" s="218"/>
      <c r="J131" s="218"/>
      <c r="K131" s="218"/>
      <c r="L131" s="218"/>
      <c r="M131" s="138"/>
      <c r="N131" s="138"/>
      <c r="O131" s="138"/>
      <c r="P131" s="138"/>
      <c r="Q131" s="138"/>
      <c r="R131" s="138"/>
      <c r="S131" s="138"/>
      <c r="T131" s="138"/>
      <c r="U131" s="138"/>
      <c r="V131" s="138"/>
      <c r="W131" s="138"/>
      <c r="X131" s="136"/>
      <c r="Y131" s="144"/>
      <c r="Z131" s="145"/>
      <c r="AA131" s="145">
        <v>119</v>
      </c>
      <c r="AB131" s="146" t="str">
        <f t="shared" si="7"/>
        <v/>
      </c>
      <c r="AC131" s="146" t="str">
        <f t="shared" si="8"/>
        <v/>
      </c>
      <c r="AD131" s="146"/>
      <c r="AE131" s="147"/>
      <c r="AF131" s="148"/>
      <c r="AG131" s="148"/>
      <c r="AH131" s="148"/>
      <c r="AI131" s="148"/>
      <c r="AJ131" s="148"/>
      <c r="AK131" s="149"/>
      <c r="AL131" s="149"/>
      <c r="AM131" s="149"/>
      <c r="AN131" s="149"/>
      <c r="AO131" s="149"/>
      <c r="AP131" s="149" t="str">
        <f t="shared" si="9"/>
        <v/>
      </c>
      <c r="AQ131" s="149" t="str">
        <f t="shared" si="10"/>
        <v/>
      </c>
      <c r="AR131" s="149"/>
      <c r="AS131" s="149"/>
      <c r="AT131" s="149"/>
      <c r="AU131" s="149"/>
      <c r="AV131" s="149"/>
      <c r="AW131" s="149"/>
      <c r="AX131" s="150"/>
      <c r="AY131" s="149"/>
      <c r="AZ131" s="149"/>
      <c r="BA131" s="149"/>
      <c r="BB131" s="149"/>
      <c r="BC131" s="151"/>
    </row>
    <row r="132" spans="1:55" s="143" customFormat="1" x14ac:dyDescent="0.2">
      <c r="B132" s="194">
        <v>120</v>
      </c>
      <c r="C132" s="249"/>
      <c r="D132" s="249"/>
      <c r="E132" s="138"/>
      <c r="F132" s="218"/>
      <c r="G132" s="218"/>
      <c r="H132" s="218"/>
      <c r="I132" s="218"/>
      <c r="J132" s="218"/>
      <c r="K132" s="218"/>
      <c r="L132" s="218"/>
      <c r="M132" s="138"/>
      <c r="N132" s="138"/>
      <c r="O132" s="138"/>
      <c r="P132" s="138"/>
      <c r="Q132" s="138"/>
      <c r="R132" s="138"/>
      <c r="S132" s="138"/>
      <c r="T132" s="138"/>
      <c r="U132" s="138"/>
      <c r="V132" s="138"/>
      <c r="W132" s="138"/>
      <c r="X132" s="136"/>
      <c r="Y132" s="144"/>
      <c r="Z132" s="145"/>
      <c r="AA132" s="145">
        <v>120</v>
      </c>
      <c r="AB132" s="146" t="str">
        <f t="shared" si="7"/>
        <v/>
      </c>
      <c r="AC132" s="146" t="str">
        <f t="shared" si="8"/>
        <v/>
      </c>
      <c r="AD132" s="146"/>
      <c r="AE132" s="147"/>
      <c r="AF132" s="148"/>
      <c r="AG132" s="148"/>
      <c r="AH132" s="148"/>
      <c r="AI132" s="148"/>
      <c r="AJ132" s="148"/>
      <c r="AK132" s="149"/>
      <c r="AL132" s="149"/>
      <c r="AM132" s="149"/>
      <c r="AN132" s="149"/>
      <c r="AO132" s="149"/>
      <c r="AP132" s="149" t="str">
        <f t="shared" si="9"/>
        <v/>
      </c>
      <c r="AQ132" s="149" t="str">
        <f t="shared" si="10"/>
        <v/>
      </c>
      <c r="AR132" s="149"/>
      <c r="AS132" s="149"/>
      <c r="AT132" s="149"/>
      <c r="AU132" s="149"/>
      <c r="AV132" s="149"/>
      <c r="AW132" s="149"/>
      <c r="AX132" s="150"/>
      <c r="AY132" s="149"/>
      <c r="AZ132" s="149"/>
      <c r="BA132" s="149"/>
      <c r="BB132" s="149"/>
      <c r="BC132" s="151"/>
    </row>
    <row r="133" spans="1:55" s="143" customFormat="1" x14ac:dyDescent="0.2">
      <c r="B133" s="194">
        <v>121</v>
      </c>
      <c r="C133" s="249"/>
      <c r="D133" s="249"/>
      <c r="E133" s="138"/>
      <c r="F133" s="218"/>
      <c r="G133" s="218"/>
      <c r="H133" s="218"/>
      <c r="I133" s="218"/>
      <c r="J133" s="218"/>
      <c r="K133" s="218"/>
      <c r="L133" s="218"/>
      <c r="M133" s="138"/>
      <c r="N133" s="138"/>
      <c r="O133" s="138"/>
      <c r="P133" s="138"/>
      <c r="Q133" s="138"/>
      <c r="R133" s="138"/>
      <c r="S133" s="138"/>
      <c r="T133" s="138"/>
      <c r="U133" s="138"/>
      <c r="V133" s="138"/>
      <c r="W133" s="138"/>
      <c r="X133" s="136"/>
      <c r="Y133" s="144"/>
      <c r="Z133" s="145"/>
      <c r="AA133" s="145">
        <v>121</v>
      </c>
      <c r="AB133" s="146" t="str">
        <f t="shared" si="7"/>
        <v/>
      </c>
      <c r="AC133" s="146" t="str">
        <f t="shared" si="8"/>
        <v/>
      </c>
      <c r="AD133" s="146"/>
      <c r="AE133" s="147"/>
      <c r="AF133" s="148"/>
      <c r="AG133" s="148"/>
      <c r="AH133" s="148"/>
      <c r="AI133" s="148"/>
      <c r="AJ133" s="148"/>
      <c r="AK133" s="149"/>
      <c r="AL133" s="149"/>
      <c r="AM133" s="149"/>
      <c r="AN133" s="149"/>
      <c r="AO133" s="149"/>
      <c r="AP133" s="149" t="str">
        <f t="shared" si="9"/>
        <v/>
      </c>
      <c r="AQ133" s="149" t="str">
        <f t="shared" si="10"/>
        <v/>
      </c>
      <c r="AR133" s="149"/>
      <c r="AS133" s="149"/>
      <c r="AT133" s="149"/>
      <c r="AU133" s="149"/>
      <c r="AV133" s="149"/>
      <c r="AW133" s="149"/>
      <c r="AX133" s="150"/>
      <c r="AY133" s="149"/>
      <c r="AZ133" s="149"/>
      <c r="BA133" s="149"/>
      <c r="BB133" s="149"/>
      <c r="BC133" s="151"/>
    </row>
    <row r="134" spans="1:55" s="143" customFormat="1" x14ac:dyDescent="0.2">
      <c r="B134" s="194">
        <v>122</v>
      </c>
      <c r="C134" s="249"/>
      <c r="D134" s="249"/>
      <c r="E134" s="138"/>
      <c r="F134" s="218"/>
      <c r="G134" s="218"/>
      <c r="H134" s="218"/>
      <c r="I134" s="218"/>
      <c r="J134" s="218"/>
      <c r="K134" s="218"/>
      <c r="L134" s="218"/>
      <c r="M134" s="138"/>
      <c r="N134" s="138"/>
      <c r="O134" s="138"/>
      <c r="P134" s="138"/>
      <c r="Q134" s="138"/>
      <c r="R134" s="138"/>
      <c r="S134" s="138"/>
      <c r="T134" s="138"/>
      <c r="U134" s="138"/>
      <c r="V134" s="138"/>
      <c r="W134" s="138"/>
      <c r="X134" s="136"/>
      <c r="Y134" s="144"/>
      <c r="Z134" s="145"/>
      <c r="AA134" s="145">
        <v>122</v>
      </c>
      <c r="AB134" s="146" t="str">
        <f t="shared" si="7"/>
        <v/>
      </c>
      <c r="AC134" s="146" t="str">
        <f t="shared" si="8"/>
        <v/>
      </c>
      <c r="AD134" s="146"/>
      <c r="AE134" s="147"/>
      <c r="AF134" s="148"/>
      <c r="AG134" s="148"/>
      <c r="AH134" s="148"/>
      <c r="AI134" s="148"/>
      <c r="AJ134" s="148"/>
      <c r="AK134" s="149"/>
      <c r="AL134" s="149"/>
      <c r="AM134" s="149"/>
      <c r="AN134" s="149"/>
      <c r="AO134" s="149"/>
      <c r="AP134" s="149" t="str">
        <f t="shared" si="9"/>
        <v/>
      </c>
      <c r="AQ134" s="149" t="str">
        <f t="shared" si="10"/>
        <v/>
      </c>
      <c r="AR134" s="149"/>
      <c r="AS134" s="149"/>
      <c r="AT134" s="149"/>
      <c r="AU134" s="149"/>
      <c r="AV134" s="149"/>
      <c r="AW134" s="149"/>
      <c r="AX134" s="150"/>
      <c r="AY134" s="149"/>
      <c r="AZ134" s="149"/>
      <c r="BA134" s="149"/>
      <c r="BB134" s="149"/>
      <c r="BC134" s="151"/>
    </row>
    <row r="135" spans="1:55" s="143" customFormat="1" x14ac:dyDescent="0.2">
      <c r="B135" s="194">
        <v>123</v>
      </c>
      <c r="C135" s="249"/>
      <c r="D135" s="249"/>
      <c r="E135" s="138"/>
      <c r="F135" s="218"/>
      <c r="G135" s="218"/>
      <c r="H135" s="218"/>
      <c r="I135" s="218"/>
      <c r="J135" s="218"/>
      <c r="K135" s="218"/>
      <c r="L135" s="218"/>
      <c r="M135" s="138"/>
      <c r="N135" s="138"/>
      <c r="O135" s="138"/>
      <c r="P135" s="138"/>
      <c r="Q135" s="138"/>
      <c r="R135" s="138"/>
      <c r="S135" s="138"/>
      <c r="T135" s="138"/>
      <c r="U135" s="138"/>
      <c r="V135" s="138"/>
      <c r="W135" s="138"/>
      <c r="X135" s="136"/>
      <c r="Y135" s="144"/>
      <c r="Z135" s="145"/>
      <c r="AA135" s="145">
        <v>123</v>
      </c>
      <c r="AB135" s="146" t="str">
        <f t="shared" si="7"/>
        <v/>
      </c>
      <c r="AC135" s="146" t="str">
        <f t="shared" si="8"/>
        <v/>
      </c>
      <c r="AD135" s="146"/>
      <c r="AE135" s="147"/>
      <c r="AF135" s="148"/>
      <c r="AG135" s="148"/>
      <c r="AH135" s="148"/>
      <c r="AI135" s="148"/>
      <c r="AJ135" s="148"/>
      <c r="AK135" s="149"/>
      <c r="AL135" s="149"/>
      <c r="AM135" s="149"/>
      <c r="AN135" s="149"/>
      <c r="AO135" s="149"/>
      <c r="AP135" s="149" t="str">
        <f t="shared" si="9"/>
        <v/>
      </c>
      <c r="AQ135" s="149" t="str">
        <f t="shared" si="10"/>
        <v/>
      </c>
      <c r="AR135" s="149"/>
      <c r="AS135" s="149"/>
      <c r="AT135" s="149"/>
      <c r="AU135" s="149"/>
      <c r="AV135" s="149"/>
      <c r="AW135" s="149"/>
      <c r="AX135" s="150"/>
      <c r="AY135" s="149"/>
      <c r="AZ135" s="149"/>
      <c r="BA135" s="149"/>
      <c r="BB135" s="149"/>
      <c r="BC135" s="151"/>
    </row>
    <row r="136" spans="1:55" s="143" customFormat="1" x14ac:dyDescent="0.2">
      <c r="B136" s="194">
        <v>124</v>
      </c>
      <c r="C136" s="249"/>
      <c r="D136" s="249"/>
      <c r="E136" s="138"/>
      <c r="F136" s="218"/>
      <c r="G136" s="218"/>
      <c r="H136" s="218"/>
      <c r="I136" s="218"/>
      <c r="J136" s="218"/>
      <c r="K136" s="218"/>
      <c r="L136" s="218"/>
      <c r="M136" s="138"/>
      <c r="N136" s="138"/>
      <c r="O136" s="138"/>
      <c r="P136" s="138"/>
      <c r="Q136" s="138"/>
      <c r="R136" s="138"/>
      <c r="S136" s="138"/>
      <c r="T136" s="138"/>
      <c r="U136" s="138"/>
      <c r="V136" s="138"/>
      <c r="W136" s="138"/>
      <c r="X136" s="136"/>
      <c r="Y136" s="144"/>
      <c r="Z136" s="145"/>
      <c r="AA136" s="145">
        <v>124</v>
      </c>
      <c r="AB136" s="146" t="str">
        <f t="shared" si="7"/>
        <v/>
      </c>
      <c r="AC136" s="146" t="str">
        <f t="shared" si="8"/>
        <v/>
      </c>
      <c r="AD136" s="146"/>
      <c r="AE136" s="147"/>
      <c r="AF136" s="148"/>
      <c r="AG136" s="148"/>
      <c r="AH136" s="148"/>
      <c r="AI136" s="148"/>
      <c r="AJ136" s="148"/>
      <c r="AK136" s="149"/>
      <c r="AL136" s="149"/>
      <c r="AM136" s="149"/>
      <c r="AN136" s="149"/>
      <c r="AO136" s="149"/>
      <c r="AP136" s="149" t="str">
        <f t="shared" si="9"/>
        <v/>
      </c>
      <c r="AQ136" s="149" t="str">
        <f t="shared" si="10"/>
        <v/>
      </c>
      <c r="AR136" s="149"/>
      <c r="AS136" s="149"/>
      <c r="AT136" s="149"/>
      <c r="AU136" s="149"/>
      <c r="AV136" s="149"/>
      <c r="AW136" s="149"/>
      <c r="AX136" s="150"/>
      <c r="AY136" s="149"/>
      <c r="AZ136" s="149"/>
      <c r="BA136" s="149"/>
      <c r="BB136" s="149"/>
      <c r="BC136" s="151"/>
    </row>
    <row r="137" spans="1:55" s="143" customFormat="1" x14ac:dyDescent="0.2">
      <c r="B137" s="194">
        <v>125</v>
      </c>
      <c r="C137" s="249"/>
      <c r="D137" s="249"/>
      <c r="E137" s="138"/>
      <c r="F137" s="218"/>
      <c r="G137" s="218"/>
      <c r="H137" s="218"/>
      <c r="I137" s="218"/>
      <c r="J137" s="218"/>
      <c r="K137" s="218"/>
      <c r="L137" s="218"/>
      <c r="M137" s="138"/>
      <c r="N137" s="138"/>
      <c r="O137" s="138"/>
      <c r="P137" s="138"/>
      <c r="Q137" s="138"/>
      <c r="R137" s="138"/>
      <c r="S137" s="138"/>
      <c r="T137" s="138"/>
      <c r="U137" s="138"/>
      <c r="V137" s="138"/>
      <c r="W137" s="138"/>
      <c r="X137" s="136"/>
      <c r="Y137" s="144"/>
      <c r="Z137" s="145"/>
      <c r="AA137" s="145">
        <v>125</v>
      </c>
      <c r="AB137" s="146" t="str">
        <f t="shared" si="7"/>
        <v/>
      </c>
      <c r="AC137" s="146" t="str">
        <f t="shared" si="8"/>
        <v/>
      </c>
      <c r="AD137" s="146"/>
      <c r="AE137" s="147"/>
      <c r="AF137" s="148"/>
      <c r="AG137" s="148"/>
      <c r="AH137" s="148"/>
      <c r="AI137" s="148"/>
      <c r="AJ137" s="148"/>
      <c r="AK137" s="149"/>
      <c r="AL137" s="149"/>
      <c r="AM137" s="149"/>
      <c r="AN137" s="149"/>
      <c r="AO137" s="149"/>
      <c r="AP137" s="149" t="str">
        <f t="shared" si="9"/>
        <v/>
      </c>
      <c r="AQ137" s="149" t="str">
        <f t="shared" si="10"/>
        <v/>
      </c>
      <c r="AR137" s="149"/>
      <c r="AS137" s="149"/>
      <c r="AT137" s="149"/>
      <c r="AU137" s="149"/>
      <c r="AV137" s="149"/>
      <c r="AW137" s="149"/>
      <c r="AX137" s="150"/>
      <c r="AY137" s="149"/>
      <c r="AZ137" s="149"/>
      <c r="BA137" s="149"/>
      <c r="BB137" s="149"/>
      <c r="BC137" s="151"/>
    </row>
    <row r="138" spans="1:55" s="143" customFormat="1" x14ac:dyDescent="0.2">
      <c r="B138" s="194">
        <v>126</v>
      </c>
      <c r="C138" s="249"/>
      <c r="D138" s="249"/>
      <c r="E138" s="138"/>
      <c r="F138" s="218"/>
      <c r="G138" s="218"/>
      <c r="H138" s="218"/>
      <c r="I138" s="218"/>
      <c r="J138" s="218"/>
      <c r="K138" s="218"/>
      <c r="L138" s="218"/>
      <c r="M138" s="138"/>
      <c r="N138" s="138"/>
      <c r="O138" s="138"/>
      <c r="P138" s="138"/>
      <c r="Q138" s="138"/>
      <c r="R138" s="138"/>
      <c r="S138" s="138"/>
      <c r="T138" s="138"/>
      <c r="U138" s="138"/>
      <c r="V138" s="138"/>
      <c r="W138" s="138"/>
      <c r="X138" s="136"/>
      <c r="Y138" s="144"/>
      <c r="Z138" s="145"/>
      <c r="AA138" s="145">
        <v>126</v>
      </c>
      <c r="AB138" s="146" t="str">
        <f t="shared" si="7"/>
        <v/>
      </c>
      <c r="AC138" s="146" t="str">
        <f t="shared" si="8"/>
        <v/>
      </c>
      <c r="AD138" s="146"/>
      <c r="AE138" s="147"/>
      <c r="AF138" s="148"/>
      <c r="AG138" s="148"/>
      <c r="AH138" s="148"/>
      <c r="AI138" s="148"/>
      <c r="AJ138" s="148"/>
      <c r="AK138" s="149"/>
      <c r="AL138" s="149"/>
      <c r="AM138" s="149"/>
      <c r="AN138" s="149"/>
      <c r="AO138" s="149"/>
      <c r="AP138" s="149" t="str">
        <f t="shared" si="9"/>
        <v/>
      </c>
      <c r="AQ138" s="149" t="str">
        <f t="shared" si="10"/>
        <v/>
      </c>
      <c r="AR138" s="149"/>
      <c r="AS138" s="149"/>
      <c r="AT138" s="149"/>
      <c r="AU138" s="149"/>
      <c r="AV138" s="149"/>
      <c r="AW138" s="149"/>
      <c r="AX138" s="150"/>
      <c r="AY138" s="149"/>
      <c r="AZ138" s="149"/>
      <c r="BA138" s="149"/>
      <c r="BB138" s="149"/>
      <c r="BC138" s="151"/>
    </row>
    <row r="139" spans="1:55" s="143" customFormat="1" x14ac:dyDescent="0.2">
      <c r="B139" s="194">
        <v>127</v>
      </c>
      <c r="C139" s="249"/>
      <c r="D139" s="249"/>
      <c r="E139" s="138"/>
      <c r="F139" s="218"/>
      <c r="G139" s="218"/>
      <c r="H139" s="218"/>
      <c r="I139" s="218"/>
      <c r="J139" s="218"/>
      <c r="K139" s="218"/>
      <c r="L139" s="218"/>
      <c r="M139" s="138"/>
      <c r="N139" s="138"/>
      <c r="O139" s="138"/>
      <c r="P139" s="138"/>
      <c r="Q139" s="138"/>
      <c r="R139" s="138"/>
      <c r="S139" s="138"/>
      <c r="T139" s="138"/>
      <c r="U139" s="138"/>
      <c r="V139" s="138"/>
      <c r="W139" s="138"/>
      <c r="X139" s="136"/>
      <c r="Y139" s="144"/>
      <c r="Z139" s="145"/>
      <c r="AA139" s="145">
        <v>127</v>
      </c>
      <c r="AB139" s="146" t="str">
        <f t="shared" si="7"/>
        <v/>
      </c>
      <c r="AC139" s="146" t="str">
        <f t="shared" si="8"/>
        <v/>
      </c>
      <c r="AD139" s="146"/>
      <c r="AE139" s="147"/>
      <c r="AF139" s="148"/>
      <c r="AG139" s="148"/>
      <c r="AH139" s="148"/>
      <c r="AI139" s="148"/>
      <c r="AJ139" s="148"/>
      <c r="AK139" s="149"/>
      <c r="AL139" s="149"/>
      <c r="AM139" s="149"/>
      <c r="AN139" s="149"/>
      <c r="AO139" s="149"/>
      <c r="AP139" s="149" t="str">
        <f t="shared" si="9"/>
        <v/>
      </c>
      <c r="AQ139" s="149" t="str">
        <f t="shared" si="10"/>
        <v/>
      </c>
      <c r="AR139" s="149"/>
      <c r="AS139" s="149"/>
      <c r="AT139" s="149"/>
      <c r="AU139" s="149"/>
      <c r="AV139" s="149"/>
      <c r="AW139" s="149"/>
      <c r="AX139" s="150"/>
      <c r="AY139" s="149"/>
      <c r="AZ139" s="149"/>
      <c r="BA139" s="149"/>
      <c r="BB139" s="149"/>
      <c r="BC139" s="151"/>
    </row>
    <row r="140" spans="1:55" s="143" customFormat="1" x14ac:dyDescent="0.2">
      <c r="B140" s="194">
        <v>128</v>
      </c>
      <c r="C140" s="249"/>
      <c r="D140" s="249"/>
      <c r="E140" s="138"/>
      <c r="F140" s="218"/>
      <c r="G140" s="218"/>
      <c r="H140" s="218"/>
      <c r="I140" s="218"/>
      <c r="J140" s="218"/>
      <c r="K140" s="218"/>
      <c r="L140" s="218"/>
      <c r="M140" s="138"/>
      <c r="N140" s="138"/>
      <c r="O140" s="138"/>
      <c r="P140" s="138"/>
      <c r="Q140" s="138"/>
      <c r="R140" s="138"/>
      <c r="S140" s="138"/>
      <c r="T140" s="138"/>
      <c r="U140" s="138"/>
      <c r="V140" s="138"/>
      <c r="W140" s="138"/>
      <c r="X140" s="136"/>
      <c r="Y140" s="144"/>
      <c r="Z140" s="145"/>
      <c r="AA140" s="145">
        <v>128</v>
      </c>
      <c r="AB140" s="146" t="str">
        <f t="shared" si="7"/>
        <v/>
      </c>
      <c r="AC140" s="146" t="str">
        <f t="shared" si="8"/>
        <v/>
      </c>
      <c r="AD140" s="146"/>
      <c r="AE140" s="147"/>
      <c r="AF140" s="148"/>
      <c r="AG140" s="148"/>
      <c r="AH140" s="148"/>
      <c r="AI140" s="148"/>
      <c r="AJ140" s="148"/>
      <c r="AK140" s="149"/>
      <c r="AL140" s="149"/>
      <c r="AM140" s="149"/>
      <c r="AN140" s="149"/>
      <c r="AO140" s="149"/>
      <c r="AP140" s="149" t="str">
        <f t="shared" si="9"/>
        <v/>
      </c>
      <c r="AQ140" s="149" t="str">
        <f t="shared" si="10"/>
        <v/>
      </c>
      <c r="AR140" s="149"/>
      <c r="AS140" s="149"/>
      <c r="AT140" s="149"/>
      <c r="AU140" s="149"/>
      <c r="AV140" s="149"/>
      <c r="AW140" s="149"/>
      <c r="AX140" s="150"/>
      <c r="AY140" s="149"/>
      <c r="AZ140" s="149"/>
      <c r="BA140" s="149"/>
      <c r="BB140" s="149"/>
      <c r="BC140" s="151"/>
    </row>
    <row r="141" spans="1:55" s="143" customFormat="1" x14ac:dyDescent="0.2">
      <c r="B141" s="194">
        <v>129</v>
      </c>
      <c r="C141" s="249"/>
      <c r="D141" s="249"/>
      <c r="E141" s="138"/>
      <c r="F141" s="218"/>
      <c r="G141" s="218"/>
      <c r="H141" s="218"/>
      <c r="I141" s="218"/>
      <c r="J141" s="218"/>
      <c r="K141" s="218"/>
      <c r="L141" s="218"/>
      <c r="M141" s="138"/>
      <c r="N141" s="138"/>
      <c r="O141" s="138"/>
      <c r="P141" s="138"/>
      <c r="Q141" s="138"/>
      <c r="R141" s="138"/>
      <c r="S141" s="138"/>
      <c r="T141" s="138"/>
      <c r="U141" s="138"/>
      <c r="V141" s="138"/>
      <c r="W141" s="138"/>
      <c r="X141" s="136"/>
      <c r="Y141" s="144"/>
      <c r="Z141" s="145"/>
      <c r="AA141" s="145">
        <v>129</v>
      </c>
      <c r="AB141" s="146" t="str">
        <f t="shared" si="7"/>
        <v/>
      </c>
      <c r="AC141" s="146" t="str">
        <f t="shared" si="8"/>
        <v/>
      </c>
      <c r="AD141" s="146"/>
      <c r="AE141" s="147"/>
      <c r="AF141" s="148"/>
      <c r="AG141" s="148"/>
      <c r="AH141" s="148"/>
      <c r="AI141" s="148"/>
      <c r="AJ141" s="148"/>
      <c r="AK141" s="149"/>
      <c r="AL141" s="149"/>
      <c r="AM141" s="149"/>
      <c r="AN141" s="149"/>
      <c r="AO141" s="149"/>
      <c r="AP141" s="149" t="str">
        <f t="shared" si="9"/>
        <v/>
      </c>
      <c r="AQ141" s="149" t="str">
        <f t="shared" si="10"/>
        <v/>
      </c>
      <c r="AR141" s="149"/>
      <c r="AS141" s="149"/>
      <c r="AT141" s="149"/>
      <c r="AU141" s="149"/>
      <c r="AV141" s="149"/>
      <c r="AW141" s="149"/>
      <c r="AX141" s="150"/>
      <c r="AY141" s="149"/>
      <c r="AZ141" s="149"/>
      <c r="BA141" s="149"/>
      <c r="BB141" s="149"/>
      <c r="BC141" s="151"/>
    </row>
    <row r="142" spans="1:55" s="143" customFormat="1" x14ac:dyDescent="0.2">
      <c r="B142" s="194">
        <v>130</v>
      </c>
      <c r="C142" s="249"/>
      <c r="D142" s="249"/>
      <c r="E142" s="138"/>
      <c r="F142" s="218"/>
      <c r="G142" s="218"/>
      <c r="H142" s="218"/>
      <c r="I142" s="218"/>
      <c r="J142" s="218"/>
      <c r="K142" s="218"/>
      <c r="L142" s="218"/>
      <c r="M142" s="138"/>
      <c r="N142" s="138"/>
      <c r="O142" s="138"/>
      <c r="P142" s="138"/>
      <c r="Q142" s="138"/>
      <c r="R142" s="138"/>
      <c r="S142" s="138"/>
      <c r="T142" s="138"/>
      <c r="U142" s="138"/>
      <c r="V142" s="138"/>
      <c r="W142" s="138"/>
      <c r="X142" s="136"/>
      <c r="Y142" s="144"/>
      <c r="Z142" s="145"/>
      <c r="AA142" s="145">
        <v>130</v>
      </c>
      <c r="AB142" s="146" t="str">
        <f t="shared" ref="AB142:AB205" si="11">IF(AND(C142=1,D142&lt;&gt;0),D142,"")</f>
        <v/>
      </c>
      <c r="AC142" s="146" t="str">
        <f t="shared" ref="AC142:AC205" si="12">IF(AND(C142=2,D142&lt;&gt;0),D142,"")</f>
        <v/>
      </c>
      <c r="AD142" s="146"/>
      <c r="AE142" s="147"/>
      <c r="AF142" s="148"/>
      <c r="AG142" s="148"/>
      <c r="AH142" s="148"/>
      <c r="AI142" s="148"/>
      <c r="AJ142" s="148"/>
      <c r="AK142" s="149"/>
      <c r="AL142" s="149"/>
      <c r="AM142" s="149"/>
      <c r="AN142" s="149"/>
      <c r="AO142" s="149"/>
      <c r="AP142" s="149" t="str">
        <f t="shared" si="9"/>
        <v/>
      </c>
      <c r="AQ142" s="149" t="str">
        <f t="shared" si="10"/>
        <v/>
      </c>
      <c r="AR142" s="149"/>
      <c r="AS142" s="149"/>
      <c r="AT142" s="149"/>
      <c r="AU142" s="149"/>
      <c r="AV142" s="149"/>
      <c r="AW142" s="149"/>
      <c r="AX142" s="150"/>
      <c r="AY142" s="149"/>
      <c r="AZ142" s="149"/>
      <c r="BA142" s="149"/>
      <c r="BB142" s="149"/>
      <c r="BC142" s="151"/>
    </row>
    <row r="143" spans="1:55" s="143" customFormat="1" x14ac:dyDescent="0.2">
      <c r="B143" s="194">
        <v>131</v>
      </c>
      <c r="C143" s="249"/>
      <c r="D143" s="249"/>
      <c r="E143" s="138"/>
      <c r="F143" s="218"/>
      <c r="G143" s="218"/>
      <c r="H143" s="218"/>
      <c r="I143" s="218"/>
      <c r="J143" s="218"/>
      <c r="K143" s="218"/>
      <c r="L143" s="218"/>
      <c r="M143" s="138"/>
      <c r="N143" s="138"/>
      <c r="O143" s="138"/>
      <c r="P143" s="138"/>
      <c r="Q143" s="138"/>
      <c r="R143" s="138"/>
      <c r="S143" s="138"/>
      <c r="T143" s="138"/>
      <c r="U143" s="138"/>
      <c r="V143" s="138"/>
      <c r="W143" s="138"/>
      <c r="X143" s="136"/>
      <c r="Y143" s="144"/>
      <c r="Z143" s="145"/>
      <c r="AA143" s="145">
        <v>131</v>
      </c>
      <c r="AB143" s="146" t="str">
        <f t="shared" si="11"/>
        <v/>
      </c>
      <c r="AC143" s="146" t="str">
        <f t="shared" si="12"/>
        <v/>
      </c>
      <c r="AD143" s="146"/>
      <c r="AE143" s="147"/>
      <c r="AF143" s="148"/>
      <c r="AG143" s="148"/>
      <c r="AH143" s="148"/>
      <c r="AI143" s="148"/>
      <c r="AJ143" s="148"/>
      <c r="AK143" s="149"/>
      <c r="AL143" s="149"/>
      <c r="AM143" s="149"/>
      <c r="AN143" s="149"/>
      <c r="AO143" s="149"/>
      <c r="AP143" s="149" t="str">
        <f t="shared" ref="AP143:AP206" si="13">IF(AB142="","",ABS(AB142-$K$13))</f>
        <v/>
      </c>
      <c r="AQ143" s="149" t="str">
        <f t="shared" ref="AQ143:AQ206" si="14">IF(AC142="","",ABS(AC142-$K$14))</f>
        <v/>
      </c>
      <c r="AR143" s="149"/>
      <c r="AS143" s="149"/>
      <c r="AT143" s="149"/>
      <c r="AU143" s="149"/>
      <c r="AV143" s="149"/>
      <c r="AW143" s="149"/>
      <c r="AX143" s="150"/>
      <c r="AY143" s="149"/>
      <c r="AZ143" s="149"/>
      <c r="BA143" s="149"/>
      <c r="BB143" s="149"/>
      <c r="BC143" s="151"/>
    </row>
    <row r="144" spans="1:55" s="143" customFormat="1" x14ac:dyDescent="0.2">
      <c r="B144" s="194">
        <v>132</v>
      </c>
      <c r="C144" s="249"/>
      <c r="D144" s="249"/>
      <c r="E144" s="138"/>
      <c r="F144" s="218"/>
      <c r="G144" s="218"/>
      <c r="H144" s="218"/>
      <c r="I144" s="218"/>
      <c r="J144" s="218"/>
      <c r="K144" s="218"/>
      <c r="L144" s="218"/>
      <c r="M144" s="138"/>
      <c r="N144" s="138"/>
      <c r="O144" s="138"/>
      <c r="P144" s="138"/>
      <c r="Q144" s="138"/>
      <c r="R144" s="138"/>
      <c r="S144" s="138"/>
      <c r="T144" s="138"/>
      <c r="U144" s="138"/>
      <c r="V144" s="138"/>
      <c r="W144" s="138"/>
      <c r="X144" s="136"/>
      <c r="Y144" s="144"/>
      <c r="Z144" s="145"/>
      <c r="AA144" s="145">
        <v>132</v>
      </c>
      <c r="AB144" s="146" t="str">
        <f t="shared" si="11"/>
        <v/>
      </c>
      <c r="AC144" s="146" t="str">
        <f t="shared" si="12"/>
        <v/>
      </c>
      <c r="AD144" s="146"/>
      <c r="AE144" s="147"/>
      <c r="AF144" s="148"/>
      <c r="AG144" s="148"/>
      <c r="AH144" s="148"/>
      <c r="AI144" s="148"/>
      <c r="AJ144" s="148"/>
      <c r="AK144" s="149"/>
      <c r="AL144" s="149"/>
      <c r="AM144" s="149"/>
      <c r="AN144" s="149"/>
      <c r="AO144" s="149"/>
      <c r="AP144" s="149" t="str">
        <f t="shared" si="13"/>
        <v/>
      </c>
      <c r="AQ144" s="149" t="str">
        <f t="shared" si="14"/>
        <v/>
      </c>
      <c r="AR144" s="149"/>
      <c r="AS144" s="149"/>
      <c r="AT144" s="149"/>
      <c r="AU144" s="149"/>
      <c r="AV144" s="149"/>
      <c r="AW144" s="149"/>
      <c r="AX144" s="150"/>
      <c r="AY144" s="149"/>
      <c r="AZ144" s="149"/>
      <c r="BA144" s="149"/>
      <c r="BB144" s="149"/>
      <c r="BC144" s="151"/>
    </row>
    <row r="145" spans="1:55" s="143" customFormat="1" x14ac:dyDescent="0.2">
      <c r="B145" s="194">
        <v>133</v>
      </c>
      <c r="C145" s="249"/>
      <c r="D145" s="249"/>
      <c r="E145" s="138"/>
      <c r="F145" s="218"/>
      <c r="G145" s="218"/>
      <c r="H145" s="218"/>
      <c r="I145" s="218"/>
      <c r="J145" s="218"/>
      <c r="K145" s="218"/>
      <c r="L145" s="218"/>
      <c r="M145" s="138"/>
      <c r="N145" s="138"/>
      <c r="O145" s="138"/>
      <c r="P145" s="138"/>
      <c r="Q145" s="138"/>
      <c r="R145" s="138"/>
      <c r="S145" s="138"/>
      <c r="T145" s="138"/>
      <c r="U145" s="138"/>
      <c r="V145" s="138"/>
      <c r="W145" s="138"/>
      <c r="X145" s="136"/>
      <c r="Y145" s="144"/>
      <c r="Z145" s="145"/>
      <c r="AA145" s="145">
        <v>133</v>
      </c>
      <c r="AB145" s="146" t="str">
        <f t="shared" si="11"/>
        <v/>
      </c>
      <c r="AC145" s="146" t="str">
        <f t="shared" si="12"/>
        <v/>
      </c>
      <c r="AD145" s="146"/>
      <c r="AE145" s="147"/>
      <c r="AF145" s="148"/>
      <c r="AG145" s="148"/>
      <c r="AH145" s="148"/>
      <c r="AI145" s="148"/>
      <c r="AJ145" s="148"/>
      <c r="AK145" s="149"/>
      <c r="AL145" s="149"/>
      <c r="AM145" s="149"/>
      <c r="AN145" s="149"/>
      <c r="AO145" s="149"/>
      <c r="AP145" s="149" t="str">
        <f t="shared" si="13"/>
        <v/>
      </c>
      <c r="AQ145" s="149" t="str">
        <f t="shared" si="14"/>
        <v/>
      </c>
      <c r="AR145" s="149"/>
      <c r="AS145" s="149"/>
      <c r="AT145" s="149"/>
      <c r="AU145" s="149"/>
      <c r="AV145" s="149"/>
      <c r="AW145" s="149"/>
      <c r="AX145" s="150"/>
      <c r="AY145" s="149"/>
      <c r="AZ145" s="149"/>
      <c r="BA145" s="149"/>
      <c r="BB145" s="149"/>
      <c r="BC145" s="151"/>
    </row>
    <row r="146" spans="1:55" s="143" customFormat="1" x14ac:dyDescent="0.2">
      <c r="B146" s="194">
        <v>134</v>
      </c>
      <c r="C146" s="249"/>
      <c r="D146" s="249"/>
      <c r="E146" s="138"/>
      <c r="F146" s="218"/>
      <c r="G146" s="218"/>
      <c r="H146" s="218"/>
      <c r="I146" s="218"/>
      <c r="J146" s="218"/>
      <c r="K146" s="218"/>
      <c r="L146" s="218"/>
      <c r="M146" s="138"/>
      <c r="N146" s="138"/>
      <c r="O146" s="138"/>
      <c r="P146" s="138"/>
      <c r="Q146" s="138"/>
      <c r="R146" s="138"/>
      <c r="S146" s="138"/>
      <c r="T146" s="138"/>
      <c r="U146" s="138"/>
      <c r="V146" s="138"/>
      <c r="W146" s="138"/>
      <c r="X146" s="136"/>
      <c r="Y146" s="144"/>
      <c r="Z146" s="145"/>
      <c r="AA146" s="145">
        <v>134</v>
      </c>
      <c r="AB146" s="146" t="str">
        <f t="shared" si="11"/>
        <v/>
      </c>
      <c r="AC146" s="146" t="str">
        <f t="shared" si="12"/>
        <v/>
      </c>
      <c r="AD146" s="146"/>
      <c r="AE146" s="147"/>
      <c r="AF146" s="148"/>
      <c r="AG146" s="148"/>
      <c r="AH146" s="148"/>
      <c r="AI146" s="148"/>
      <c r="AJ146" s="148"/>
      <c r="AK146" s="149"/>
      <c r="AL146" s="149"/>
      <c r="AM146" s="149"/>
      <c r="AN146" s="149"/>
      <c r="AO146" s="149"/>
      <c r="AP146" s="149" t="str">
        <f t="shared" si="13"/>
        <v/>
      </c>
      <c r="AQ146" s="149" t="str">
        <f t="shared" si="14"/>
        <v/>
      </c>
      <c r="AR146" s="149"/>
      <c r="AS146" s="149"/>
      <c r="AT146" s="149"/>
      <c r="AU146" s="149"/>
      <c r="AV146" s="149"/>
      <c r="AW146" s="149"/>
      <c r="AX146" s="150"/>
      <c r="AY146" s="149"/>
      <c r="AZ146" s="149"/>
      <c r="BA146" s="149"/>
      <c r="BB146" s="149"/>
      <c r="BC146" s="151"/>
    </row>
    <row r="147" spans="1:55" s="162" customFormat="1" x14ac:dyDescent="0.2">
      <c r="A147" s="143"/>
      <c r="B147" s="194">
        <v>135</v>
      </c>
      <c r="C147" s="249"/>
      <c r="D147" s="249"/>
      <c r="E147" s="138"/>
      <c r="F147" s="218"/>
      <c r="G147" s="218"/>
      <c r="H147" s="218"/>
      <c r="I147" s="218"/>
      <c r="J147" s="218"/>
      <c r="K147" s="218"/>
      <c r="L147" s="218"/>
      <c r="M147" s="138"/>
      <c r="N147" s="138"/>
      <c r="O147" s="138"/>
      <c r="P147" s="138"/>
      <c r="Q147" s="138"/>
      <c r="R147" s="138"/>
      <c r="S147" s="138"/>
      <c r="T147" s="138"/>
      <c r="U147" s="138"/>
      <c r="V147" s="138"/>
      <c r="W147" s="138"/>
      <c r="X147" s="136"/>
      <c r="Y147" s="144"/>
      <c r="Z147" s="145"/>
      <c r="AA147" s="145">
        <v>135</v>
      </c>
      <c r="AB147" s="146" t="str">
        <f t="shared" si="11"/>
        <v/>
      </c>
      <c r="AC147" s="146" t="str">
        <f t="shared" si="12"/>
        <v/>
      </c>
      <c r="AD147" s="146"/>
      <c r="AE147" s="147"/>
      <c r="AF147" s="148"/>
      <c r="AG147" s="148"/>
      <c r="AH147" s="148"/>
      <c r="AI147" s="148"/>
      <c r="AJ147" s="148"/>
      <c r="AK147" s="149"/>
      <c r="AL147" s="149"/>
      <c r="AM147" s="149"/>
      <c r="AN147" s="149"/>
      <c r="AO147" s="149"/>
      <c r="AP147" s="149" t="str">
        <f t="shared" si="13"/>
        <v/>
      </c>
      <c r="AQ147" s="149" t="str">
        <f t="shared" si="14"/>
        <v/>
      </c>
      <c r="AR147" s="149"/>
      <c r="AS147" s="149"/>
      <c r="AT147" s="149"/>
      <c r="AU147" s="149"/>
      <c r="AV147" s="149"/>
      <c r="AW147" s="149"/>
      <c r="AX147" s="150"/>
      <c r="AY147" s="149"/>
      <c r="AZ147" s="149"/>
      <c r="BA147" s="149"/>
      <c r="BB147" s="149"/>
      <c r="BC147" s="151"/>
    </row>
    <row r="148" spans="1:55" s="162" customFormat="1" x14ac:dyDescent="0.2">
      <c r="A148" s="143"/>
      <c r="B148" s="194">
        <v>136</v>
      </c>
      <c r="C148" s="249"/>
      <c r="D148" s="249"/>
      <c r="E148" s="138"/>
      <c r="F148" s="218"/>
      <c r="G148" s="218"/>
      <c r="H148" s="218"/>
      <c r="I148" s="218"/>
      <c r="J148" s="218"/>
      <c r="K148" s="218"/>
      <c r="L148" s="218"/>
      <c r="M148" s="138"/>
      <c r="N148" s="138"/>
      <c r="O148" s="138"/>
      <c r="P148" s="138"/>
      <c r="Q148" s="138"/>
      <c r="R148" s="138"/>
      <c r="S148" s="138"/>
      <c r="T148" s="138"/>
      <c r="U148" s="138"/>
      <c r="V148" s="138"/>
      <c r="W148" s="138"/>
      <c r="X148" s="136"/>
      <c r="Y148" s="144"/>
      <c r="Z148" s="145"/>
      <c r="AA148" s="145">
        <v>136</v>
      </c>
      <c r="AB148" s="146" t="str">
        <f t="shared" si="11"/>
        <v/>
      </c>
      <c r="AC148" s="146" t="str">
        <f t="shared" si="12"/>
        <v/>
      </c>
      <c r="AD148" s="146"/>
      <c r="AE148" s="147"/>
      <c r="AF148" s="148"/>
      <c r="AG148" s="148"/>
      <c r="AH148" s="148"/>
      <c r="AI148" s="148"/>
      <c r="AJ148" s="148"/>
      <c r="AK148" s="149"/>
      <c r="AL148" s="149"/>
      <c r="AM148" s="149"/>
      <c r="AN148" s="149"/>
      <c r="AO148" s="149"/>
      <c r="AP148" s="149" t="str">
        <f t="shared" si="13"/>
        <v/>
      </c>
      <c r="AQ148" s="149" t="str">
        <f t="shared" si="14"/>
        <v/>
      </c>
      <c r="AR148" s="149"/>
      <c r="AS148" s="149"/>
      <c r="AT148" s="149"/>
      <c r="AU148" s="149"/>
      <c r="AV148" s="149"/>
      <c r="AW148" s="149"/>
      <c r="AX148" s="150"/>
      <c r="AY148" s="149"/>
      <c r="AZ148" s="149"/>
      <c r="BA148" s="149"/>
      <c r="BB148" s="149"/>
      <c r="BC148" s="151"/>
    </row>
    <row r="149" spans="1:55" s="162" customFormat="1" x14ac:dyDescent="0.2">
      <c r="A149" s="143"/>
      <c r="B149" s="194">
        <v>137</v>
      </c>
      <c r="C149" s="249"/>
      <c r="D149" s="249"/>
      <c r="E149" s="138"/>
      <c r="F149" s="218"/>
      <c r="G149" s="218"/>
      <c r="H149" s="218"/>
      <c r="I149" s="218"/>
      <c r="J149" s="218"/>
      <c r="K149" s="218"/>
      <c r="L149" s="218"/>
      <c r="M149" s="138"/>
      <c r="N149" s="138"/>
      <c r="O149" s="138"/>
      <c r="P149" s="138"/>
      <c r="Q149" s="138"/>
      <c r="R149" s="138"/>
      <c r="S149" s="138"/>
      <c r="T149" s="138"/>
      <c r="U149" s="138"/>
      <c r="V149" s="138"/>
      <c r="W149" s="138"/>
      <c r="X149" s="136"/>
      <c r="Y149" s="144"/>
      <c r="Z149" s="145"/>
      <c r="AA149" s="145">
        <v>137</v>
      </c>
      <c r="AB149" s="146" t="str">
        <f t="shared" si="11"/>
        <v/>
      </c>
      <c r="AC149" s="146" t="str">
        <f t="shared" si="12"/>
        <v/>
      </c>
      <c r="AD149" s="146"/>
      <c r="AE149" s="147"/>
      <c r="AF149" s="148"/>
      <c r="AG149" s="148"/>
      <c r="AH149" s="148"/>
      <c r="AI149" s="148"/>
      <c r="AJ149" s="148"/>
      <c r="AK149" s="149"/>
      <c r="AL149" s="149"/>
      <c r="AM149" s="149"/>
      <c r="AN149" s="149"/>
      <c r="AO149" s="149"/>
      <c r="AP149" s="149" t="str">
        <f t="shared" si="13"/>
        <v/>
      </c>
      <c r="AQ149" s="149" t="str">
        <f t="shared" si="14"/>
        <v/>
      </c>
      <c r="AR149" s="149"/>
      <c r="AS149" s="149"/>
      <c r="AT149" s="149"/>
      <c r="AU149" s="149"/>
      <c r="AV149" s="149"/>
      <c r="AW149" s="149"/>
      <c r="AX149" s="150"/>
      <c r="AY149" s="149"/>
      <c r="AZ149" s="149"/>
      <c r="BA149" s="149"/>
      <c r="BB149" s="149"/>
      <c r="BC149" s="151"/>
    </row>
    <row r="150" spans="1:55" s="162" customFormat="1" x14ac:dyDescent="0.2">
      <c r="A150" s="143"/>
      <c r="B150" s="194">
        <v>138</v>
      </c>
      <c r="C150" s="249"/>
      <c r="D150" s="249"/>
      <c r="E150" s="138"/>
      <c r="F150" s="218"/>
      <c r="G150" s="218"/>
      <c r="H150" s="218"/>
      <c r="I150" s="218"/>
      <c r="J150" s="218"/>
      <c r="K150" s="218"/>
      <c r="L150" s="218"/>
      <c r="M150" s="138"/>
      <c r="N150" s="138"/>
      <c r="O150" s="138"/>
      <c r="P150" s="138"/>
      <c r="Q150" s="138"/>
      <c r="R150" s="138"/>
      <c r="S150" s="138"/>
      <c r="T150" s="138"/>
      <c r="U150" s="138"/>
      <c r="V150" s="138"/>
      <c r="W150" s="138"/>
      <c r="X150" s="136"/>
      <c r="Y150" s="144"/>
      <c r="Z150" s="145"/>
      <c r="AA150" s="145">
        <v>138</v>
      </c>
      <c r="AB150" s="146" t="str">
        <f t="shared" si="11"/>
        <v/>
      </c>
      <c r="AC150" s="146" t="str">
        <f t="shared" si="12"/>
        <v/>
      </c>
      <c r="AD150" s="146"/>
      <c r="AE150" s="147"/>
      <c r="AF150" s="148"/>
      <c r="AG150" s="148"/>
      <c r="AH150" s="148"/>
      <c r="AI150" s="148"/>
      <c r="AJ150" s="148"/>
      <c r="AK150" s="149"/>
      <c r="AL150" s="149"/>
      <c r="AM150" s="149"/>
      <c r="AN150" s="149"/>
      <c r="AO150" s="149"/>
      <c r="AP150" s="149" t="str">
        <f t="shared" si="13"/>
        <v/>
      </c>
      <c r="AQ150" s="149" t="str">
        <f t="shared" si="14"/>
        <v/>
      </c>
      <c r="AR150" s="149"/>
      <c r="AS150" s="149"/>
      <c r="AT150" s="149"/>
      <c r="AU150" s="149"/>
      <c r="AV150" s="149"/>
      <c r="AW150" s="149"/>
      <c r="AX150" s="150"/>
      <c r="AY150" s="149"/>
      <c r="AZ150" s="149"/>
      <c r="BA150" s="149"/>
      <c r="BB150" s="149"/>
      <c r="BC150" s="151"/>
    </row>
    <row r="151" spans="1:55" s="162" customFormat="1" x14ac:dyDescent="0.2">
      <c r="A151" s="143"/>
      <c r="B151" s="194">
        <v>139</v>
      </c>
      <c r="C151" s="249"/>
      <c r="D151" s="249"/>
      <c r="E151" s="138"/>
      <c r="F151" s="138"/>
      <c r="G151" s="218"/>
      <c r="H151" s="138"/>
      <c r="I151" s="138"/>
      <c r="J151" s="138"/>
      <c r="K151" s="138"/>
      <c r="L151" s="138"/>
      <c r="M151" s="138"/>
      <c r="N151" s="138"/>
      <c r="O151" s="138"/>
      <c r="P151" s="138"/>
      <c r="Q151" s="138"/>
      <c r="R151" s="138"/>
      <c r="S151" s="138"/>
      <c r="T151" s="138"/>
      <c r="U151" s="138"/>
      <c r="V151" s="138"/>
      <c r="W151" s="138"/>
      <c r="X151" s="136"/>
      <c r="Y151" s="144"/>
      <c r="Z151" s="145"/>
      <c r="AA151" s="145">
        <v>139</v>
      </c>
      <c r="AB151" s="146" t="str">
        <f t="shared" si="11"/>
        <v/>
      </c>
      <c r="AC151" s="146" t="str">
        <f t="shared" si="12"/>
        <v/>
      </c>
      <c r="AD151" s="146"/>
      <c r="AE151" s="147"/>
      <c r="AF151" s="148"/>
      <c r="AG151" s="148"/>
      <c r="AH151" s="148"/>
      <c r="AI151" s="148"/>
      <c r="AJ151" s="148"/>
      <c r="AK151" s="149"/>
      <c r="AL151" s="149"/>
      <c r="AM151" s="149"/>
      <c r="AN151" s="149"/>
      <c r="AO151" s="149"/>
      <c r="AP151" s="149" t="str">
        <f t="shared" si="13"/>
        <v/>
      </c>
      <c r="AQ151" s="149" t="str">
        <f t="shared" si="14"/>
        <v/>
      </c>
      <c r="AR151" s="149"/>
      <c r="AS151" s="149"/>
      <c r="AT151" s="149"/>
      <c r="AU151" s="149"/>
      <c r="AV151" s="149"/>
      <c r="AW151" s="149"/>
      <c r="AX151" s="150"/>
      <c r="AY151" s="149"/>
      <c r="AZ151" s="149"/>
      <c r="BA151" s="149"/>
      <c r="BB151" s="149"/>
      <c r="BC151" s="151"/>
    </row>
    <row r="152" spans="1:55" s="162" customFormat="1" x14ac:dyDescent="0.2">
      <c r="A152" s="143"/>
      <c r="B152" s="194">
        <v>140</v>
      </c>
      <c r="C152" s="249"/>
      <c r="D152" s="249"/>
      <c r="E152" s="138"/>
      <c r="F152" s="138"/>
      <c r="G152" s="218"/>
      <c r="H152" s="138"/>
      <c r="I152" s="138"/>
      <c r="J152" s="138"/>
      <c r="K152" s="138"/>
      <c r="L152" s="138"/>
      <c r="M152" s="138"/>
      <c r="N152" s="138"/>
      <c r="O152" s="138"/>
      <c r="P152" s="138"/>
      <c r="Q152" s="138"/>
      <c r="R152" s="138"/>
      <c r="S152" s="138"/>
      <c r="T152" s="138"/>
      <c r="U152" s="138"/>
      <c r="V152" s="138"/>
      <c r="W152" s="138"/>
      <c r="X152" s="136"/>
      <c r="Y152" s="144"/>
      <c r="Z152" s="145"/>
      <c r="AA152" s="145">
        <v>140</v>
      </c>
      <c r="AB152" s="146" t="str">
        <f t="shared" si="11"/>
        <v/>
      </c>
      <c r="AC152" s="146" t="str">
        <f t="shared" si="12"/>
        <v/>
      </c>
      <c r="AD152" s="146"/>
      <c r="AE152" s="147"/>
      <c r="AF152" s="148"/>
      <c r="AG152" s="148"/>
      <c r="AH152" s="148"/>
      <c r="AI152" s="148"/>
      <c r="AJ152" s="148"/>
      <c r="AK152" s="149"/>
      <c r="AL152" s="149"/>
      <c r="AM152" s="149"/>
      <c r="AN152" s="149"/>
      <c r="AO152" s="149"/>
      <c r="AP152" s="149" t="str">
        <f t="shared" si="13"/>
        <v/>
      </c>
      <c r="AQ152" s="149" t="str">
        <f t="shared" si="14"/>
        <v/>
      </c>
      <c r="AR152" s="149"/>
      <c r="AS152" s="149"/>
      <c r="AT152" s="149"/>
      <c r="AU152" s="149"/>
      <c r="AV152" s="149"/>
      <c r="AW152" s="149"/>
      <c r="AX152" s="150"/>
      <c r="AY152" s="149"/>
      <c r="AZ152" s="149"/>
      <c r="BA152" s="149"/>
      <c r="BB152" s="149"/>
      <c r="BC152" s="151"/>
    </row>
    <row r="153" spans="1:55" s="162" customFormat="1" x14ac:dyDescent="0.2">
      <c r="A153" s="143"/>
      <c r="B153" s="194">
        <v>141</v>
      </c>
      <c r="C153" s="249"/>
      <c r="D153" s="249"/>
      <c r="E153" s="138"/>
      <c r="F153" s="138"/>
      <c r="G153" s="218"/>
      <c r="H153" s="138"/>
      <c r="I153" s="138"/>
      <c r="J153" s="138"/>
      <c r="K153" s="138"/>
      <c r="L153" s="138"/>
      <c r="M153" s="138"/>
      <c r="N153" s="138"/>
      <c r="O153" s="138"/>
      <c r="P153" s="138"/>
      <c r="Q153" s="138"/>
      <c r="R153" s="138"/>
      <c r="S153" s="138"/>
      <c r="T153" s="138"/>
      <c r="U153" s="138"/>
      <c r="V153" s="138"/>
      <c r="W153" s="138"/>
      <c r="X153" s="136"/>
      <c r="Y153" s="144"/>
      <c r="Z153" s="145"/>
      <c r="AA153" s="145">
        <v>141</v>
      </c>
      <c r="AB153" s="146" t="str">
        <f t="shared" si="11"/>
        <v/>
      </c>
      <c r="AC153" s="146" t="str">
        <f t="shared" si="12"/>
        <v/>
      </c>
      <c r="AD153" s="146"/>
      <c r="AE153" s="147"/>
      <c r="AF153" s="148"/>
      <c r="AG153" s="148"/>
      <c r="AH153" s="148"/>
      <c r="AI153" s="148"/>
      <c r="AJ153" s="148"/>
      <c r="AK153" s="149"/>
      <c r="AL153" s="149"/>
      <c r="AM153" s="149"/>
      <c r="AN153" s="149"/>
      <c r="AO153" s="149"/>
      <c r="AP153" s="149" t="str">
        <f t="shared" si="13"/>
        <v/>
      </c>
      <c r="AQ153" s="149" t="str">
        <f t="shared" si="14"/>
        <v/>
      </c>
      <c r="AR153" s="149"/>
      <c r="AS153" s="149"/>
      <c r="AT153" s="149"/>
      <c r="AU153" s="149"/>
      <c r="AV153" s="149"/>
      <c r="AW153" s="149"/>
      <c r="AX153" s="150"/>
      <c r="AY153" s="149"/>
      <c r="AZ153" s="149"/>
      <c r="BA153" s="149"/>
      <c r="BB153" s="149"/>
      <c r="BC153" s="151"/>
    </row>
    <row r="154" spans="1:55" s="162" customFormat="1" x14ac:dyDescent="0.2">
      <c r="A154" s="143"/>
      <c r="B154" s="194">
        <v>142</v>
      </c>
      <c r="C154" s="249"/>
      <c r="D154" s="249"/>
      <c r="E154" s="138"/>
      <c r="F154" s="138"/>
      <c r="G154" s="218"/>
      <c r="H154" s="138"/>
      <c r="I154" s="138"/>
      <c r="J154" s="138"/>
      <c r="K154" s="138"/>
      <c r="L154" s="138"/>
      <c r="M154" s="138"/>
      <c r="N154" s="138"/>
      <c r="O154" s="138"/>
      <c r="P154" s="138"/>
      <c r="Q154" s="138"/>
      <c r="R154" s="138"/>
      <c r="S154" s="138"/>
      <c r="T154" s="138"/>
      <c r="U154" s="138"/>
      <c r="V154" s="138"/>
      <c r="W154" s="138"/>
      <c r="X154" s="136"/>
      <c r="Y154" s="144"/>
      <c r="Z154" s="145"/>
      <c r="AA154" s="145">
        <v>142</v>
      </c>
      <c r="AB154" s="146" t="str">
        <f t="shared" si="11"/>
        <v/>
      </c>
      <c r="AC154" s="146" t="str">
        <f t="shared" si="12"/>
        <v/>
      </c>
      <c r="AD154" s="146"/>
      <c r="AE154" s="147"/>
      <c r="AF154" s="148"/>
      <c r="AG154" s="148"/>
      <c r="AH154" s="148"/>
      <c r="AI154" s="148"/>
      <c r="AJ154" s="148"/>
      <c r="AK154" s="149"/>
      <c r="AL154" s="149"/>
      <c r="AM154" s="149"/>
      <c r="AN154" s="149"/>
      <c r="AO154" s="149"/>
      <c r="AP154" s="149" t="str">
        <f t="shared" si="13"/>
        <v/>
      </c>
      <c r="AQ154" s="149" t="str">
        <f t="shared" si="14"/>
        <v/>
      </c>
      <c r="AR154" s="149"/>
      <c r="AS154" s="149"/>
      <c r="AT154" s="149"/>
      <c r="AU154" s="149"/>
      <c r="AV154" s="149"/>
      <c r="AW154" s="149"/>
      <c r="AX154" s="150"/>
      <c r="AY154" s="149"/>
      <c r="AZ154" s="149"/>
      <c r="BA154" s="149"/>
      <c r="BB154" s="149"/>
      <c r="BC154" s="151"/>
    </row>
    <row r="155" spans="1:55" s="162" customFormat="1" x14ac:dyDescent="0.2">
      <c r="A155" s="143"/>
      <c r="B155" s="194">
        <v>143</v>
      </c>
      <c r="C155" s="249"/>
      <c r="D155" s="249"/>
      <c r="E155" s="138"/>
      <c r="F155" s="138"/>
      <c r="G155" s="218"/>
      <c r="H155" s="138"/>
      <c r="I155" s="138"/>
      <c r="J155" s="138"/>
      <c r="K155" s="138"/>
      <c r="L155" s="138"/>
      <c r="M155" s="138"/>
      <c r="N155" s="138"/>
      <c r="O155" s="138"/>
      <c r="P155" s="138"/>
      <c r="Q155" s="138"/>
      <c r="R155" s="138"/>
      <c r="S155" s="138"/>
      <c r="T155" s="138"/>
      <c r="U155" s="138"/>
      <c r="V155" s="138"/>
      <c r="W155" s="138"/>
      <c r="X155" s="136"/>
      <c r="Y155" s="144"/>
      <c r="Z155" s="145"/>
      <c r="AA155" s="145">
        <v>143</v>
      </c>
      <c r="AB155" s="146" t="str">
        <f t="shared" si="11"/>
        <v/>
      </c>
      <c r="AC155" s="146" t="str">
        <f t="shared" si="12"/>
        <v/>
      </c>
      <c r="AD155" s="146"/>
      <c r="AE155" s="147"/>
      <c r="AF155" s="148"/>
      <c r="AG155" s="148"/>
      <c r="AH155" s="148"/>
      <c r="AI155" s="148"/>
      <c r="AJ155" s="148"/>
      <c r="AK155" s="149"/>
      <c r="AL155" s="149"/>
      <c r="AM155" s="149"/>
      <c r="AN155" s="149"/>
      <c r="AO155" s="149"/>
      <c r="AP155" s="149" t="str">
        <f t="shared" si="13"/>
        <v/>
      </c>
      <c r="AQ155" s="149" t="str">
        <f t="shared" si="14"/>
        <v/>
      </c>
      <c r="AR155" s="149"/>
      <c r="AS155" s="149"/>
      <c r="AT155" s="149"/>
      <c r="AU155" s="149"/>
      <c r="AV155" s="149"/>
      <c r="AW155" s="149"/>
      <c r="AX155" s="150"/>
      <c r="AY155" s="149"/>
      <c r="AZ155" s="149"/>
      <c r="BA155" s="149"/>
      <c r="BB155" s="149"/>
      <c r="BC155" s="151"/>
    </row>
    <row r="156" spans="1:55" s="162" customFormat="1" x14ac:dyDescent="0.2">
      <c r="A156" s="143"/>
      <c r="B156" s="194">
        <v>144</v>
      </c>
      <c r="C156" s="249"/>
      <c r="D156" s="249"/>
      <c r="E156" s="138"/>
      <c r="F156" s="138"/>
      <c r="G156" s="218"/>
      <c r="H156" s="138"/>
      <c r="I156" s="138"/>
      <c r="J156" s="138"/>
      <c r="K156" s="138"/>
      <c r="L156" s="138"/>
      <c r="M156" s="138"/>
      <c r="N156" s="138"/>
      <c r="O156" s="138"/>
      <c r="P156" s="138"/>
      <c r="Q156" s="138"/>
      <c r="R156" s="138"/>
      <c r="S156" s="138"/>
      <c r="T156" s="138"/>
      <c r="U156" s="138"/>
      <c r="V156" s="138"/>
      <c r="W156" s="138"/>
      <c r="X156" s="136"/>
      <c r="Y156" s="144"/>
      <c r="Z156" s="145"/>
      <c r="AA156" s="145">
        <v>144</v>
      </c>
      <c r="AB156" s="146" t="str">
        <f t="shared" si="11"/>
        <v/>
      </c>
      <c r="AC156" s="146" t="str">
        <f t="shared" si="12"/>
        <v/>
      </c>
      <c r="AD156" s="146"/>
      <c r="AE156" s="147"/>
      <c r="AF156" s="148"/>
      <c r="AG156" s="148"/>
      <c r="AH156" s="148"/>
      <c r="AI156" s="148"/>
      <c r="AJ156" s="148"/>
      <c r="AK156" s="149"/>
      <c r="AL156" s="149"/>
      <c r="AM156" s="149"/>
      <c r="AN156" s="149"/>
      <c r="AO156" s="149"/>
      <c r="AP156" s="149" t="str">
        <f t="shared" si="13"/>
        <v/>
      </c>
      <c r="AQ156" s="149" t="str">
        <f t="shared" si="14"/>
        <v/>
      </c>
      <c r="AR156" s="149"/>
      <c r="AS156" s="149"/>
      <c r="AT156" s="149"/>
      <c r="AU156" s="149"/>
      <c r="AV156" s="149"/>
      <c r="AW156" s="149"/>
      <c r="AX156" s="150"/>
      <c r="AY156" s="149"/>
      <c r="AZ156" s="149"/>
      <c r="BA156" s="149"/>
      <c r="BB156" s="149"/>
      <c r="BC156" s="151"/>
    </row>
    <row r="157" spans="1:55" s="162" customFormat="1" x14ac:dyDescent="0.2">
      <c r="A157" s="143"/>
      <c r="B157" s="194">
        <v>145</v>
      </c>
      <c r="C157" s="249"/>
      <c r="D157" s="249"/>
      <c r="E157" s="138"/>
      <c r="F157" s="138"/>
      <c r="G157" s="218"/>
      <c r="H157" s="138"/>
      <c r="I157" s="138"/>
      <c r="J157" s="138"/>
      <c r="K157" s="138"/>
      <c r="L157" s="138"/>
      <c r="M157" s="138"/>
      <c r="N157" s="138"/>
      <c r="O157" s="138"/>
      <c r="P157" s="138"/>
      <c r="Q157" s="138"/>
      <c r="R157" s="138"/>
      <c r="S157" s="138"/>
      <c r="T157" s="138"/>
      <c r="U157" s="138"/>
      <c r="V157" s="138"/>
      <c r="W157" s="138"/>
      <c r="X157" s="136"/>
      <c r="Y157" s="144"/>
      <c r="Z157" s="145"/>
      <c r="AA157" s="145">
        <v>145</v>
      </c>
      <c r="AB157" s="146" t="str">
        <f t="shared" si="11"/>
        <v/>
      </c>
      <c r="AC157" s="146" t="str">
        <f t="shared" si="12"/>
        <v/>
      </c>
      <c r="AD157" s="146"/>
      <c r="AE157" s="147"/>
      <c r="AF157" s="148"/>
      <c r="AG157" s="148"/>
      <c r="AH157" s="148"/>
      <c r="AI157" s="148"/>
      <c r="AJ157" s="148"/>
      <c r="AK157" s="149"/>
      <c r="AL157" s="149"/>
      <c r="AM157" s="149"/>
      <c r="AN157" s="149"/>
      <c r="AO157" s="149"/>
      <c r="AP157" s="149" t="str">
        <f t="shared" si="13"/>
        <v/>
      </c>
      <c r="AQ157" s="149" t="str">
        <f t="shared" si="14"/>
        <v/>
      </c>
      <c r="AR157" s="149"/>
      <c r="AS157" s="149"/>
      <c r="AT157" s="149"/>
      <c r="AU157" s="149"/>
      <c r="AV157" s="149"/>
      <c r="AW157" s="149"/>
      <c r="AX157" s="150"/>
      <c r="AY157" s="149"/>
      <c r="AZ157" s="149"/>
      <c r="BA157" s="149"/>
      <c r="BB157" s="149"/>
      <c r="BC157" s="151"/>
    </row>
    <row r="158" spans="1:55" s="162" customFormat="1" x14ac:dyDescent="0.2">
      <c r="A158" s="143"/>
      <c r="B158" s="194">
        <v>146</v>
      </c>
      <c r="C158" s="249"/>
      <c r="D158" s="249"/>
      <c r="E158" s="138"/>
      <c r="F158" s="138"/>
      <c r="G158" s="218"/>
      <c r="H158" s="138"/>
      <c r="I158" s="138"/>
      <c r="J158" s="138"/>
      <c r="K158" s="138"/>
      <c r="L158" s="138"/>
      <c r="M158" s="138"/>
      <c r="N158" s="138"/>
      <c r="O158" s="138"/>
      <c r="P158" s="138"/>
      <c r="Q158" s="138"/>
      <c r="R158" s="138"/>
      <c r="S158" s="138"/>
      <c r="T158" s="138"/>
      <c r="U158" s="138"/>
      <c r="V158" s="138"/>
      <c r="W158" s="138"/>
      <c r="X158" s="136"/>
      <c r="Y158" s="144"/>
      <c r="Z158" s="145"/>
      <c r="AA158" s="145">
        <v>146</v>
      </c>
      <c r="AB158" s="146" t="str">
        <f t="shared" si="11"/>
        <v/>
      </c>
      <c r="AC158" s="146" t="str">
        <f t="shared" si="12"/>
        <v/>
      </c>
      <c r="AD158" s="146"/>
      <c r="AE158" s="147"/>
      <c r="AF158" s="148"/>
      <c r="AG158" s="148"/>
      <c r="AH158" s="148"/>
      <c r="AI158" s="148"/>
      <c r="AJ158" s="148"/>
      <c r="AK158" s="149"/>
      <c r="AL158" s="149"/>
      <c r="AM158" s="149"/>
      <c r="AN158" s="149"/>
      <c r="AO158" s="149"/>
      <c r="AP158" s="149" t="str">
        <f t="shared" si="13"/>
        <v/>
      </c>
      <c r="AQ158" s="149" t="str">
        <f t="shared" si="14"/>
        <v/>
      </c>
      <c r="AR158" s="149"/>
      <c r="AS158" s="149"/>
      <c r="AT158" s="149"/>
      <c r="AU158" s="149"/>
      <c r="AV158" s="149"/>
      <c r="AW158" s="149"/>
      <c r="AX158" s="150"/>
      <c r="AY158" s="149"/>
      <c r="AZ158" s="149"/>
      <c r="BA158" s="149"/>
      <c r="BB158" s="149"/>
      <c r="BC158" s="151"/>
    </row>
    <row r="159" spans="1:55" x14ac:dyDescent="0.2">
      <c r="B159" s="194">
        <v>147</v>
      </c>
      <c r="C159" s="249"/>
      <c r="D159" s="249"/>
      <c r="E159" s="138"/>
      <c r="F159" s="138"/>
      <c r="G159" s="218"/>
      <c r="H159" s="138"/>
      <c r="I159" s="138"/>
      <c r="J159" s="138"/>
      <c r="K159" s="138"/>
      <c r="L159" s="138"/>
      <c r="M159" s="138"/>
      <c r="N159" s="138"/>
      <c r="O159" s="138"/>
      <c r="Q159" s="138"/>
      <c r="R159" s="138"/>
      <c r="S159" s="138"/>
      <c r="T159" s="138"/>
      <c r="U159" s="138"/>
      <c r="V159" s="138"/>
      <c r="W159" s="138"/>
      <c r="X159" s="136"/>
      <c r="AA159" s="145">
        <v>147</v>
      </c>
      <c r="AB159" s="146" t="str">
        <f t="shared" si="11"/>
        <v/>
      </c>
      <c r="AC159" s="146" t="str">
        <f t="shared" si="12"/>
        <v/>
      </c>
      <c r="AP159" s="149" t="str">
        <f t="shared" si="13"/>
        <v/>
      </c>
      <c r="AQ159" s="149" t="str">
        <f t="shared" si="14"/>
        <v/>
      </c>
    </row>
    <row r="160" spans="1:55" x14ac:dyDescent="0.2">
      <c r="B160" s="194">
        <v>148</v>
      </c>
      <c r="C160" s="249"/>
      <c r="D160" s="249"/>
      <c r="E160" s="138"/>
      <c r="F160" s="138"/>
      <c r="G160" s="218"/>
      <c r="H160" s="138"/>
      <c r="I160" s="138"/>
      <c r="J160" s="138"/>
      <c r="K160" s="138"/>
      <c r="L160" s="138"/>
      <c r="M160" s="138"/>
      <c r="N160" s="138"/>
      <c r="O160" s="138"/>
      <c r="Q160" s="138"/>
      <c r="R160" s="138"/>
      <c r="S160" s="138"/>
      <c r="T160" s="138"/>
      <c r="U160" s="138"/>
      <c r="V160" s="138"/>
      <c r="W160" s="138"/>
      <c r="X160" s="136"/>
      <c r="AA160" s="145">
        <v>148</v>
      </c>
      <c r="AB160" s="146" t="str">
        <f t="shared" si="11"/>
        <v/>
      </c>
      <c r="AC160" s="146" t="str">
        <f t="shared" si="12"/>
        <v/>
      </c>
      <c r="AP160" s="149" t="str">
        <f t="shared" si="13"/>
        <v/>
      </c>
      <c r="AQ160" s="149" t="str">
        <f t="shared" si="14"/>
        <v/>
      </c>
    </row>
    <row r="161" spans="2:43" x14ac:dyDescent="0.2">
      <c r="B161" s="194">
        <v>149</v>
      </c>
      <c r="C161" s="249"/>
      <c r="D161" s="249"/>
      <c r="E161" s="138"/>
      <c r="F161" s="138"/>
      <c r="G161" s="218"/>
      <c r="H161" s="138"/>
      <c r="I161" s="138"/>
      <c r="J161" s="138"/>
      <c r="K161" s="138"/>
      <c r="L161" s="138"/>
      <c r="M161" s="138"/>
      <c r="N161" s="138"/>
      <c r="O161" s="138"/>
      <c r="Q161" s="138"/>
      <c r="R161" s="138"/>
      <c r="S161" s="138"/>
      <c r="T161" s="138"/>
      <c r="U161" s="138"/>
      <c r="V161" s="138"/>
      <c r="W161" s="138"/>
      <c r="X161" s="136"/>
      <c r="AA161" s="145">
        <v>149</v>
      </c>
      <c r="AB161" s="146" t="str">
        <f t="shared" si="11"/>
        <v/>
      </c>
      <c r="AC161" s="146" t="str">
        <f t="shared" si="12"/>
        <v/>
      </c>
      <c r="AP161" s="149" t="str">
        <f t="shared" si="13"/>
        <v/>
      </c>
      <c r="AQ161" s="149" t="str">
        <f t="shared" si="14"/>
        <v/>
      </c>
    </row>
    <row r="162" spans="2:43" x14ac:dyDescent="0.2">
      <c r="B162" s="194">
        <v>150</v>
      </c>
      <c r="C162" s="249"/>
      <c r="D162" s="249"/>
      <c r="E162" s="138"/>
      <c r="F162" s="138"/>
      <c r="G162" s="218"/>
      <c r="H162" s="138"/>
      <c r="I162" s="138"/>
      <c r="J162" s="138"/>
      <c r="K162" s="138"/>
      <c r="L162" s="138"/>
      <c r="M162" s="138"/>
      <c r="N162" s="138"/>
      <c r="O162" s="138"/>
      <c r="Q162" s="138"/>
      <c r="R162" s="138"/>
      <c r="S162" s="138"/>
      <c r="T162" s="138"/>
      <c r="U162" s="138"/>
      <c r="V162" s="138"/>
      <c r="W162" s="138"/>
      <c r="X162" s="136"/>
      <c r="AA162" s="145">
        <v>150</v>
      </c>
      <c r="AB162" s="146" t="str">
        <f t="shared" si="11"/>
        <v/>
      </c>
      <c r="AC162" s="146" t="str">
        <f t="shared" si="12"/>
        <v/>
      </c>
      <c r="AP162" s="149" t="str">
        <f t="shared" si="13"/>
        <v/>
      </c>
      <c r="AQ162" s="149" t="str">
        <f t="shared" si="14"/>
        <v/>
      </c>
    </row>
    <row r="163" spans="2:43" x14ac:dyDescent="0.2">
      <c r="B163" s="194">
        <v>151</v>
      </c>
      <c r="C163" s="249"/>
      <c r="D163" s="249"/>
      <c r="E163" s="138"/>
      <c r="F163" s="138"/>
      <c r="G163" s="218"/>
      <c r="H163" s="138"/>
      <c r="I163" s="138"/>
      <c r="J163" s="138"/>
      <c r="K163" s="138"/>
      <c r="L163" s="138"/>
      <c r="M163" s="138"/>
      <c r="N163" s="138"/>
      <c r="O163" s="138"/>
      <c r="Q163" s="138"/>
      <c r="R163" s="138"/>
      <c r="S163" s="138"/>
      <c r="T163" s="138"/>
      <c r="U163" s="138"/>
      <c r="V163" s="138"/>
      <c r="W163" s="138"/>
      <c r="X163" s="136"/>
      <c r="AA163" s="145">
        <v>151</v>
      </c>
      <c r="AB163" s="146" t="str">
        <f t="shared" si="11"/>
        <v/>
      </c>
      <c r="AC163" s="146" t="str">
        <f t="shared" si="12"/>
        <v/>
      </c>
      <c r="AP163" s="149" t="str">
        <f t="shared" si="13"/>
        <v/>
      </c>
      <c r="AQ163" s="149" t="str">
        <f t="shared" si="14"/>
        <v/>
      </c>
    </row>
    <row r="164" spans="2:43" x14ac:dyDescent="0.2">
      <c r="B164" s="194">
        <v>152</v>
      </c>
      <c r="C164" s="249"/>
      <c r="D164" s="249"/>
      <c r="E164" s="138"/>
      <c r="F164" s="138"/>
      <c r="G164" s="218"/>
      <c r="H164" s="138"/>
      <c r="I164" s="138"/>
      <c r="J164" s="138"/>
      <c r="K164" s="138"/>
      <c r="L164" s="138"/>
      <c r="M164" s="138"/>
      <c r="N164" s="138"/>
      <c r="O164" s="138"/>
      <c r="Q164" s="138"/>
      <c r="R164" s="138"/>
      <c r="S164" s="138"/>
      <c r="T164" s="138"/>
      <c r="U164" s="138"/>
      <c r="V164" s="138"/>
      <c r="W164" s="138"/>
      <c r="X164" s="136"/>
      <c r="AA164" s="145">
        <v>152</v>
      </c>
      <c r="AB164" s="146" t="str">
        <f t="shared" si="11"/>
        <v/>
      </c>
      <c r="AC164" s="146" t="str">
        <f t="shared" si="12"/>
        <v/>
      </c>
      <c r="AP164" s="149" t="str">
        <f t="shared" si="13"/>
        <v/>
      </c>
      <c r="AQ164" s="149" t="str">
        <f t="shared" si="14"/>
        <v/>
      </c>
    </row>
    <row r="165" spans="2:43" x14ac:dyDescent="0.2">
      <c r="B165" s="194">
        <v>153</v>
      </c>
      <c r="C165" s="249"/>
      <c r="D165" s="249"/>
      <c r="E165" s="138"/>
      <c r="F165" s="138"/>
      <c r="G165" s="218"/>
      <c r="H165" s="138"/>
      <c r="I165" s="138"/>
      <c r="J165" s="138"/>
      <c r="K165" s="138"/>
      <c r="L165" s="138"/>
      <c r="M165" s="138"/>
      <c r="N165" s="138"/>
      <c r="O165" s="138"/>
      <c r="Q165" s="138"/>
      <c r="R165" s="138"/>
      <c r="S165" s="138"/>
      <c r="T165" s="138"/>
      <c r="U165" s="138"/>
      <c r="V165" s="138"/>
      <c r="W165" s="138"/>
      <c r="X165" s="136"/>
      <c r="AA165" s="145">
        <v>153</v>
      </c>
      <c r="AB165" s="146" t="str">
        <f t="shared" si="11"/>
        <v/>
      </c>
      <c r="AC165" s="146" t="str">
        <f t="shared" si="12"/>
        <v/>
      </c>
      <c r="AP165" s="149" t="str">
        <f t="shared" si="13"/>
        <v/>
      </c>
      <c r="AQ165" s="149" t="str">
        <f t="shared" si="14"/>
        <v/>
      </c>
    </row>
    <row r="166" spans="2:43" x14ac:dyDescent="0.2">
      <c r="B166" s="194">
        <v>154</v>
      </c>
      <c r="C166" s="249"/>
      <c r="D166" s="249"/>
      <c r="E166" s="138"/>
      <c r="F166" s="138"/>
      <c r="G166" s="218"/>
      <c r="H166" s="138"/>
      <c r="I166" s="138"/>
      <c r="J166" s="138"/>
      <c r="K166" s="138"/>
      <c r="L166" s="138"/>
      <c r="M166" s="138"/>
      <c r="N166" s="138"/>
      <c r="O166" s="138"/>
      <c r="Q166" s="138"/>
      <c r="R166" s="138"/>
      <c r="S166" s="138"/>
      <c r="T166" s="138"/>
      <c r="U166" s="138"/>
      <c r="V166" s="138"/>
      <c r="W166" s="138"/>
      <c r="X166" s="136"/>
      <c r="AA166" s="145">
        <v>154</v>
      </c>
      <c r="AB166" s="146" t="str">
        <f t="shared" si="11"/>
        <v/>
      </c>
      <c r="AC166" s="146" t="str">
        <f t="shared" si="12"/>
        <v/>
      </c>
      <c r="AP166" s="149" t="str">
        <f t="shared" si="13"/>
        <v/>
      </c>
      <c r="AQ166" s="149" t="str">
        <f t="shared" si="14"/>
        <v/>
      </c>
    </row>
    <row r="167" spans="2:43" x14ac:dyDescent="0.2">
      <c r="B167" s="194">
        <v>155</v>
      </c>
      <c r="C167" s="249"/>
      <c r="D167" s="249"/>
      <c r="E167" s="138"/>
      <c r="F167" s="138"/>
      <c r="G167" s="218"/>
      <c r="H167" s="138"/>
      <c r="I167" s="138"/>
      <c r="J167" s="138"/>
      <c r="K167" s="138"/>
      <c r="L167" s="138"/>
      <c r="M167" s="138"/>
      <c r="N167" s="138"/>
      <c r="O167" s="138"/>
      <c r="Q167" s="138"/>
      <c r="R167" s="138"/>
      <c r="S167" s="138"/>
      <c r="T167" s="138"/>
      <c r="U167" s="138"/>
      <c r="V167" s="138"/>
      <c r="W167" s="138"/>
      <c r="X167" s="136"/>
      <c r="AA167" s="145">
        <v>155</v>
      </c>
      <c r="AB167" s="146" t="str">
        <f t="shared" si="11"/>
        <v/>
      </c>
      <c r="AC167" s="146" t="str">
        <f t="shared" si="12"/>
        <v/>
      </c>
      <c r="AP167" s="149" t="str">
        <f t="shared" si="13"/>
        <v/>
      </c>
      <c r="AQ167" s="149" t="str">
        <f t="shared" si="14"/>
        <v/>
      </c>
    </row>
    <row r="168" spans="2:43" x14ac:dyDescent="0.2">
      <c r="B168" s="194">
        <v>156</v>
      </c>
      <c r="C168" s="249"/>
      <c r="D168" s="249"/>
      <c r="E168" s="138"/>
      <c r="F168" s="138"/>
      <c r="G168" s="218"/>
      <c r="H168" s="138"/>
      <c r="I168" s="138"/>
      <c r="J168" s="138"/>
      <c r="K168" s="138"/>
      <c r="L168" s="138"/>
      <c r="M168" s="138"/>
      <c r="N168" s="138"/>
      <c r="O168" s="138"/>
      <c r="Q168" s="138"/>
      <c r="R168" s="138"/>
      <c r="S168" s="138"/>
      <c r="T168" s="138"/>
      <c r="U168" s="138"/>
      <c r="V168" s="138"/>
      <c r="W168" s="138"/>
      <c r="X168" s="136"/>
      <c r="AA168" s="145">
        <v>156</v>
      </c>
      <c r="AB168" s="146" t="str">
        <f t="shared" si="11"/>
        <v/>
      </c>
      <c r="AC168" s="146" t="str">
        <f t="shared" si="12"/>
        <v/>
      </c>
      <c r="AP168" s="149" t="str">
        <f t="shared" si="13"/>
        <v/>
      </c>
      <c r="AQ168" s="149" t="str">
        <f t="shared" si="14"/>
        <v/>
      </c>
    </row>
    <row r="169" spans="2:43" x14ac:dyDescent="0.2">
      <c r="B169" s="194">
        <v>157</v>
      </c>
      <c r="C169" s="249"/>
      <c r="D169" s="249"/>
      <c r="E169" s="138"/>
      <c r="F169" s="138"/>
      <c r="G169" s="218"/>
      <c r="H169" s="138"/>
      <c r="I169" s="138"/>
      <c r="J169" s="138"/>
      <c r="K169" s="138"/>
      <c r="L169" s="138"/>
      <c r="M169" s="138"/>
      <c r="N169" s="138"/>
      <c r="O169" s="138"/>
      <c r="Q169" s="138"/>
      <c r="R169" s="138"/>
      <c r="S169" s="138"/>
      <c r="T169" s="138"/>
      <c r="U169" s="138"/>
      <c r="V169" s="138"/>
      <c r="W169" s="138"/>
      <c r="X169" s="136"/>
      <c r="AA169" s="145">
        <v>157</v>
      </c>
      <c r="AB169" s="146" t="str">
        <f t="shared" si="11"/>
        <v/>
      </c>
      <c r="AC169" s="146" t="str">
        <f t="shared" si="12"/>
        <v/>
      </c>
      <c r="AP169" s="149" t="str">
        <f t="shared" si="13"/>
        <v/>
      </c>
      <c r="AQ169" s="149" t="str">
        <f t="shared" si="14"/>
        <v/>
      </c>
    </row>
    <row r="170" spans="2:43" x14ac:dyDescent="0.2">
      <c r="B170" s="194">
        <v>158</v>
      </c>
      <c r="C170" s="249"/>
      <c r="D170" s="249"/>
      <c r="E170" s="138"/>
      <c r="F170" s="138"/>
      <c r="G170" s="218"/>
      <c r="H170" s="138"/>
      <c r="I170" s="138"/>
      <c r="J170" s="138"/>
      <c r="K170" s="138"/>
      <c r="L170" s="138"/>
      <c r="M170" s="138"/>
      <c r="N170" s="138"/>
      <c r="O170" s="138"/>
      <c r="Q170" s="138"/>
      <c r="R170" s="138"/>
      <c r="S170" s="138"/>
      <c r="T170" s="138"/>
      <c r="U170" s="138"/>
      <c r="V170" s="138"/>
      <c r="W170" s="138"/>
      <c r="X170" s="136"/>
      <c r="AA170" s="145">
        <v>158</v>
      </c>
      <c r="AB170" s="146" t="str">
        <f t="shared" si="11"/>
        <v/>
      </c>
      <c r="AC170" s="146" t="str">
        <f t="shared" si="12"/>
        <v/>
      </c>
      <c r="AP170" s="149" t="str">
        <f t="shared" si="13"/>
        <v/>
      </c>
      <c r="AQ170" s="149" t="str">
        <f t="shared" si="14"/>
        <v/>
      </c>
    </row>
    <row r="171" spans="2:43" x14ac:dyDescent="0.2">
      <c r="B171" s="194">
        <v>159</v>
      </c>
      <c r="C171" s="249"/>
      <c r="D171" s="249"/>
      <c r="E171" s="138"/>
      <c r="F171" s="138"/>
      <c r="G171" s="218"/>
      <c r="H171" s="138"/>
      <c r="I171" s="138"/>
      <c r="J171" s="138"/>
      <c r="K171" s="138"/>
      <c r="L171" s="138"/>
      <c r="M171" s="138"/>
      <c r="N171" s="138"/>
      <c r="O171" s="138"/>
      <c r="Q171" s="138"/>
      <c r="R171" s="138"/>
      <c r="S171" s="138"/>
      <c r="T171" s="138"/>
      <c r="U171" s="138"/>
      <c r="V171" s="138"/>
      <c r="W171" s="138"/>
      <c r="X171" s="136"/>
      <c r="AA171" s="145">
        <v>159</v>
      </c>
      <c r="AB171" s="146" t="str">
        <f t="shared" si="11"/>
        <v/>
      </c>
      <c r="AC171" s="146" t="str">
        <f t="shared" si="12"/>
        <v/>
      </c>
      <c r="AP171" s="149" t="str">
        <f t="shared" si="13"/>
        <v/>
      </c>
      <c r="AQ171" s="149" t="str">
        <f t="shared" si="14"/>
        <v/>
      </c>
    </row>
    <row r="172" spans="2:43" x14ac:dyDescent="0.2">
      <c r="B172" s="194">
        <v>160</v>
      </c>
      <c r="C172" s="249"/>
      <c r="D172" s="249"/>
      <c r="E172" s="138"/>
      <c r="F172" s="138"/>
      <c r="G172" s="218"/>
      <c r="H172" s="138"/>
      <c r="I172" s="138"/>
      <c r="J172" s="138"/>
      <c r="K172" s="138"/>
      <c r="L172" s="138"/>
      <c r="M172" s="138"/>
      <c r="N172" s="138"/>
      <c r="O172" s="138"/>
      <c r="Q172" s="138"/>
      <c r="R172" s="138"/>
      <c r="S172" s="138"/>
      <c r="T172" s="138"/>
      <c r="U172" s="138"/>
      <c r="V172" s="138"/>
      <c r="W172" s="138"/>
      <c r="X172" s="136"/>
      <c r="AA172" s="145">
        <v>160</v>
      </c>
      <c r="AB172" s="146" t="str">
        <f t="shared" si="11"/>
        <v/>
      </c>
      <c r="AC172" s="146" t="str">
        <f t="shared" si="12"/>
        <v/>
      </c>
      <c r="AP172" s="149" t="str">
        <f t="shared" si="13"/>
        <v/>
      </c>
      <c r="AQ172" s="149" t="str">
        <f t="shared" si="14"/>
        <v/>
      </c>
    </row>
    <row r="173" spans="2:43" x14ac:dyDescent="0.2">
      <c r="B173" s="194">
        <v>161</v>
      </c>
      <c r="C173" s="249"/>
      <c r="D173" s="249"/>
      <c r="E173" s="138"/>
      <c r="F173" s="138"/>
      <c r="G173" s="218"/>
      <c r="H173" s="138"/>
      <c r="I173" s="138"/>
      <c r="J173" s="138"/>
      <c r="K173" s="138"/>
      <c r="L173" s="138"/>
      <c r="M173" s="138"/>
      <c r="N173" s="138"/>
      <c r="O173" s="138"/>
      <c r="Q173" s="138"/>
      <c r="R173" s="138"/>
      <c r="S173" s="138"/>
      <c r="T173" s="138"/>
      <c r="U173" s="138"/>
      <c r="V173" s="138"/>
      <c r="W173" s="138"/>
      <c r="X173" s="136"/>
      <c r="AA173" s="145">
        <v>161</v>
      </c>
      <c r="AB173" s="146" t="str">
        <f t="shared" si="11"/>
        <v/>
      </c>
      <c r="AC173" s="146" t="str">
        <f t="shared" si="12"/>
        <v/>
      </c>
      <c r="AP173" s="149" t="str">
        <f t="shared" si="13"/>
        <v/>
      </c>
      <c r="AQ173" s="149" t="str">
        <f t="shared" si="14"/>
        <v/>
      </c>
    </row>
    <row r="174" spans="2:43" x14ac:dyDescent="0.2">
      <c r="B174" s="194">
        <v>162</v>
      </c>
      <c r="C174" s="249"/>
      <c r="D174" s="249"/>
      <c r="E174" s="138"/>
      <c r="F174" s="138"/>
      <c r="G174" s="218"/>
      <c r="H174" s="138"/>
      <c r="I174" s="138"/>
      <c r="J174" s="138"/>
      <c r="K174" s="138"/>
      <c r="L174" s="138"/>
      <c r="M174" s="138"/>
      <c r="N174" s="138"/>
      <c r="O174" s="138"/>
      <c r="Q174" s="138"/>
      <c r="R174" s="138"/>
      <c r="S174" s="138"/>
      <c r="T174" s="138"/>
      <c r="U174" s="138"/>
      <c r="V174" s="138"/>
      <c r="W174" s="138"/>
      <c r="X174" s="136"/>
      <c r="AA174" s="145">
        <v>162</v>
      </c>
      <c r="AB174" s="146" t="str">
        <f t="shared" si="11"/>
        <v/>
      </c>
      <c r="AC174" s="146" t="str">
        <f t="shared" si="12"/>
        <v/>
      </c>
      <c r="AP174" s="149" t="str">
        <f t="shared" si="13"/>
        <v/>
      </c>
      <c r="AQ174" s="149" t="str">
        <f t="shared" si="14"/>
        <v/>
      </c>
    </row>
    <row r="175" spans="2:43" x14ac:dyDescent="0.2">
      <c r="B175" s="194">
        <v>163</v>
      </c>
      <c r="C175" s="249"/>
      <c r="D175" s="249"/>
      <c r="E175" s="138"/>
      <c r="F175" s="138"/>
      <c r="G175" s="218"/>
      <c r="H175" s="138"/>
      <c r="I175" s="138"/>
      <c r="J175" s="138"/>
      <c r="K175" s="138"/>
      <c r="L175" s="138"/>
      <c r="M175" s="138"/>
      <c r="N175" s="138"/>
      <c r="O175" s="138"/>
      <c r="Q175" s="138"/>
      <c r="R175" s="138"/>
      <c r="S175" s="138"/>
      <c r="T175" s="138"/>
      <c r="U175" s="138"/>
      <c r="V175" s="138"/>
      <c r="W175" s="138"/>
      <c r="X175" s="136"/>
      <c r="AA175" s="145">
        <v>163</v>
      </c>
      <c r="AB175" s="146" t="str">
        <f t="shared" si="11"/>
        <v/>
      </c>
      <c r="AC175" s="146" t="str">
        <f t="shared" si="12"/>
        <v/>
      </c>
      <c r="AP175" s="149" t="str">
        <f t="shared" si="13"/>
        <v/>
      </c>
      <c r="AQ175" s="149" t="str">
        <f t="shared" si="14"/>
        <v/>
      </c>
    </row>
    <row r="176" spans="2:43" x14ac:dyDescent="0.2">
      <c r="B176" s="194">
        <v>164</v>
      </c>
      <c r="C176" s="249"/>
      <c r="D176" s="249"/>
      <c r="E176" s="138"/>
      <c r="F176" s="138"/>
      <c r="G176" s="218"/>
      <c r="H176" s="138"/>
      <c r="I176" s="138"/>
      <c r="J176" s="138"/>
      <c r="K176" s="138"/>
      <c r="L176" s="138"/>
      <c r="M176" s="138"/>
      <c r="N176" s="138"/>
      <c r="O176" s="138"/>
      <c r="Q176" s="138"/>
      <c r="R176" s="138"/>
      <c r="S176" s="138"/>
      <c r="T176" s="138"/>
      <c r="U176" s="138"/>
      <c r="V176" s="138"/>
      <c r="W176" s="138"/>
      <c r="X176" s="136"/>
      <c r="AA176" s="145">
        <v>164</v>
      </c>
      <c r="AB176" s="146" t="str">
        <f t="shared" si="11"/>
        <v/>
      </c>
      <c r="AC176" s="146" t="str">
        <f t="shared" si="12"/>
        <v/>
      </c>
      <c r="AP176" s="149" t="str">
        <f t="shared" si="13"/>
        <v/>
      </c>
      <c r="AQ176" s="149" t="str">
        <f t="shared" si="14"/>
        <v/>
      </c>
    </row>
    <row r="177" spans="2:43" x14ac:dyDescent="0.2">
      <c r="B177" s="194">
        <v>165</v>
      </c>
      <c r="C177" s="249"/>
      <c r="D177" s="249"/>
      <c r="E177" s="138"/>
      <c r="F177" s="138"/>
      <c r="G177" s="218"/>
      <c r="H177" s="138"/>
      <c r="I177" s="138"/>
      <c r="J177" s="138"/>
      <c r="K177" s="138"/>
      <c r="L177" s="138"/>
      <c r="M177" s="138"/>
      <c r="N177" s="138"/>
      <c r="O177" s="138"/>
      <c r="Q177" s="138"/>
      <c r="R177" s="138"/>
      <c r="S177" s="138"/>
      <c r="T177" s="138"/>
      <c r="U177" s="138"/>
      <c r="V177" s="138"/>
      <c r="W177" s="138"/>
      <c r="X177" s="136"/>
      <c r="AA177" s="145">
        <v>165</v>
      </c>
      <c r="AB177" s="146" t="str">
        <f t="shared" si="11"/>
        <v/>
      </c>
      <c r="AC177" s="146" t="str">
        <f t="shared" si="12"/>
        <v/>
      </c>
      <c r="AP177" s="149" t="str">
        <f t="shared" si="13"/>
        <v/>
      </c>
      <c r="AQ177" s="149" t="str">
        <f t="shared" si="14"/>
        <v/>
      </c>
    </row>
    <row r="178" spans="2:43" x14ac:dyDescent="0.2">
      <c r="B178" s="194">
        <v>166</v>
      </c>
      <c r="C178" s="249"/>
      <c r="D178" s="249"/>
      <c r="E178" s="138"/>
      <c r="F178" s="138"/>
      <c r="G178" s="218"/>
      <c r="H178" s="138"/>
      <c r="I178" s="138"/>
      <c r="J178" s="138"/>
      <c r="K178" s="138"/>
      <c r="L178" s="138"/>
      <c r="M178" s="138"/>
      <c r="N178" s="138"/>
      <c r="O178" s="138"/>
      <c r="Q178" s="138"/>
      <c r="R178" s="138"/>
      <c r="S178" s="138"/>
      <c r="T178" s="138"/>
      <c r="U178" s="138"/>
      <c r="V178" s="138"/>
      <c r="W178" s="138"/>
      <c r="X178" s="136"/>
      <c r="AA178" s="145">
        <v>166</v>
      </c>
      <c r="AB178" s="146" t="str">
        <f t="shared" si="11"/>
        <v/>
      </c>
      <c r="AC178" s="146" t="str">
        <f t="shared" si="12"/>
        <v/>
      </c>
      <c r="AP178" s="149" t="str">
        <f t="shared" si="13"/>
        <v/>
      </c>
      <c r="AQ178" s="149" t="str">
        <f t="shared" si="14"/>
        <v/>
      </c>
    </row>
    <row r="179" spans="2:43" x14ac:dyDescent="0.2">
      <c r="B179" s="194">
        <v>167</v>
      </c>
      <c r="C179" s="249"/>
      <c r="D179" s="249"/>
      <c r="E179" s="138"/>
      <c r="F179" s="138"/>
      <c r="G179" s="218"/>
      <c r="H179" s="138"/>
      <c r="I179" s="138"/>
      <c r="J179" s="138"/>
      <c r="K179" s="138"/>
      <c r="L179" s="138"/>
      <c r="M179" s="138"/>
      <c r="N179" s="138"/>
      <c r="O179" s="138"/>
      <c r="Q179" s="138"/>
      <c r="R179" s="138"/>
      <c r="S179" s="138"/>
      <c r="T179" s="138"/>
      <c r="U179" s="138"/>
      <c r="V179" s="138"/>
      <c r="W179" s="138"/>
      <c r="X179" s="136"/>
      <c r="AA179" s="145">
        <v>167</v>
      </c>
      <c r="AB179" s="146" t="str">
        <f t="shared" si="11"/>
        <v/>
      </c>
      <c r="AC179" s="146" t="str">
        <f t="shared" si="12"/>
        <v/>
      </c>
      <c r="AP179" s="149" t="str">
        <f t="shared" si="13"/>
        <v/>
      </c>
      <c r="AQ179" s="149" t="str">
        <f t="shared" si="14"/>
        <v/>
      </c>
    </row>
    <row r="180" spans="2:43" x14ac:dyDescent="0.2">
      <c r="B180" s="194">
        <v>168</v>
      </c>
      <c r="C180" s="249"/>
      <c r="D180" s="249"/>
      <c r="E180" s="138"/>
      <c r="F180" s="138"/>
      <c r="G180" s="218"/>
      <c r="H180" s="138"/>
      <c r="I180" s="138"/>
      <c r="J180" s="138"/>
      <c r="K180" s="138"/>
      <c r="L180" s="138"/>
      <c r="M180" s="138"/>
      <c r="N180" s="138"/>
      <c r="O180" s="138"/>
      <c r="Q180" s="138"/>
      <c r="R180" s="138"/>
      <c r="S180" s="138"/>
      <c r="T180" s="138"/>
      <c r="U180" s="138"/>
      <c r="V180" s="138"/>
      <c r="W180" s="138"/>
      <c r="X180" s="136"/>
      <c r="AA180" s="145">
        <v>168</v>
      </c>
      <c r="AB180" s="146" t="str">
        <f t="shared" si="11"/>
        <v/>
      </c>
      <c r="AC180" s="146" t="str">
        <f t="shared" si="12"/>
        <v/>
      </c>
      <c r="AP180" s="149" t="str">
        <f t="shared" si="13"/>
        <v/>
      </c>
      <c r="AQ180" s="149" t="str">
        <f t="shared" si="14"/>
        <v/>
      </c>
    </row>
    <row r="181" spans="2:43" x14ac:dyDescent="0.2">
      <c r="B181" s="194">
        <v>169</v>
      </c>
      <c r="C181" s="249"/>
      <c r="D181" s="249"/>
      <c r="E181" s="138"/>
      <c r="F181" s="138"/>
      <c r="G181" s="218"/>
      <c r="H181" s="138"/>
      <c r="I181" s="138"/>
      <c r="J181" s="138"/>
      <c r="K181" s="138"/>
      <c r="L181" s="138"/>
      <c r="M181" s="138"/>
      <c r="N181" s="138"/>
      <c r="O181" s="138"/>
      <c r="Q181" s="138"/>
      <c r="R181" s="138"/>
      <c r="S181" s="138"/>
      <c r="T181" s="138"/>
      <c r="U181" s="138"/>
      <c r="V181" s="138"/>
      <c r="W181" s="138"/>
      <c r="X181" s="136"/>
      <c r="AA181" s="145">
        <v>169</v>
      </c>
      <c r="AB181" s="146" t="str">
        <f t="shared" si="11"/>
        <v/>
      </c>
      <c r="AC181" s="146" t="str">
        <f t="shared" si="12"/>
        <v/>
      </c>
      <c r="AP181" s="149" t="str">
        <f t="shared" si="13"/>
        <v/>
      </c>
      <c r="AQ181" s="149" t="str">
        <f t="shared" si="14"/>
        <v/>
      </c>
    </row>
    <row r="182" spans="2:43" x14ac:dyDescent="0.2">
      <c r="B182" s="194">
        <v>170</v>
      </c>
      <c r="C182" s="249"/>
      <c r="D182" s="249"/>
      <c r="E182" s="138"/>
      <c r="F182" s="138"/>
      <c r="G182" s="218"/>
      <c r="H182" s="138"/>
      <c r="I182" s="138"/>
      <c r="J182" s="138"/>
      <c r="K182" s="138"/>
      <c r="L182" s="138"/>
      <c r="M182" s="138"/>
      <c r="N182" s="138"/>
      <c r="O182" s="138"/>
      <c r="Q182" s="138"/>
      <c r="R182" s="138"/>
      <c r="S182" s="138"/>
      <c r="T182" s="138"/>
      <c r="U182" s="138"/>
      <c r="V182" s="138"/>
      <c r="W182" s="138"/>
      <c r="X182" s="136"/>
      <c r="AA182" s="145">
        <v>170</v>
      </c>
      <c r="AB182" s="146" t="str">
        <f t="shared" si="11"/>
        <v/>
      </c>
      <c r="AC182" s="146" t="str">
        <f t="shared" si="12"/>
        <v/>
      </c>
      <c r="AP182" s="149" t="str">
        <f t="shared" si="13"/>
        <v/>
      </c>
      <c r="AQ182" s="149" t="str">
        <f t="shared" si="14"/>
        <v/>
      </c>
    </row>
    <row r="183" spans="2:43" x14ac:dyDescent="0.2">
      <c r="B183" s="194">
        <v>171</v>
      </c>
      <c r="C183" s="249"/>
      <c r="D183" s="249"/>
      <c r="E183" s="138"/>
      <c r="F183" s="138"/>
      <c r="G183" s="218"/>
      <c r="H183" s="138"/>
      <c r="I183" s="138"/>
      <c r="J183" s="138"/>
      <c r="K183" s="138"/>
      <c r="L183" s="138"/>
      <c r="M183" s="138"/>
      <c r="N183" s="138"/>
      <c r="O183" s="138"/>
      <c r="Q183" s="138"/>
      <c r="R183" s="138"/>
      <c r="S183" s="138"/>
      <c r="T183" s="138"/>
      <c r="U183" s="138"/>
      <c r="V183" s="138"/>
      <c r="W183" s="138"/>
      <c r="X183" s="136"/>
      <c r="AA183" s="145">
        <v>171</v>
      </c>
      <c r="AB183" s="146" t="str">
        <f t="shared" si="11"/>
        <v/>
      </c>
      <c r="AC183" s="146" t="str">
        <f t="shared" si="12"/>
        <v/>
      </c>
      <c r="AP183" s="149" t="str">
        <f t="shared" si="13"/>
        <v/>
      </c>
      <c r="AQ183" s="149" t="str">
        <f t="shared" si="14"/>
        <v/>
      </c>
    </row>
    <row r="184" spans="2:43" x14ac:dyDescent="0.2">
      <c r="B184" s="194">
        <v>172</v>
      </c>
      <c r="C184" s="249"/>
      <c r="D184" s="249"/>
      <c r="E184" s="138"/>
      <c r="F184" s="138"/>
      <c r="G184" s="218"/>
      <c r="H184" s="138"/>
      <c r="I184" s="138"/>
      <c r="J184" s="138"/>
      <c r="K184" s="138"/>
      <c r="L184" s="138"/>
      <c r="M184" s="138"/>
      <c r="N184" s="138"/>
      <c r="O184" s="138"/>
      <c r="Q184" s="138"/>
      <c r="R184" s="138"/>
      <c r="S184" s="138"/>
      <c r="T184" s="138"/>
      <c r="U184" s="138"/>
      <c r="V184" s="138"/>
      <c r="W184" s="138"/>
      <c r="X184" s="136"/>
      <c r="AA184" s="145">
        <v>172</v>
      </c>
      <c r="AB184" s="146" t="str">
        <f t="shared" si="11"/>
        <v/>
      </c>
      <c r="AC184" s="146" t="str">
        <f t="shared" si="12"/>
        <v/>
      </c>
      <c r="AP184" s="149" t="str">
        <f t="shared" si="13"/>
        <v/>
      </c>
      <c r="AQ184" s="149" t="str">
        <f t="shared" si="14"/>
        <v/>
      </c>
    </row>
    <row r="185" spans="2:43" x14ac:dyDescent="0.2">
      <c r="B185" s="194">
        <v>173</v>
      </c>
      <c r="C185" s="249"/>
      <c r="D185" s="249"/>
      <c r="E185" s="138"/>
      <c r="F185" s="138"/>
      <c r="G185" s="218"/>
      <c r="H185" s="138"/>
      <c r="I185" s="138"/>
      <c r="J185" s="138"/>
      <c r="K185" s="138"/>
      <c r="L185" s="138"/>
      <c r="M185" s="138"/>
      <c r="N185" s="138"/>
      <c r="O185" s="138"/>
      <c r="Q185" s="138"/>
      <c r="R185" s="138"/>
      <c r="S185" s="138"/>
      <c r="T185" s="138"/>
      <c r="U185" s="138"/>
      <c r="V185" s="138"/>
      <c r="W185" s="138"/>
      <c r="X185" s="136"/>
      <c r="AA185" s="145">
        <v>173</v>
      </c>
      <c r="AB185" s="146" t="str">
        <f t="shared" si="11"/>
        <v/>
      </c>
      <c r="AC185" s="146" t="str">
        <f t="shared" si="12"/>
        <v/>
      </c>
      <c r="AP185" s="149" t="str">
        <f t="shared" si="13"/>
        <v/>
      </c>
      <c r="AQ185" s="149" t="str">
        <f t="shared" si="14"/>
        <v/>
      </c>
    </row>
    <row r="186" spans="2:43" x14ac:dyDescent="0.2">
      <c r="B186" s="194">
        <v>174</v>
      </c>
      <c r="C186" s="249"/>
      <c r="D186" s="249"/>
      <c r="E186" s="138"/>
      <c r="F186" s="138"/>
      <c r="G186" s="218"/>
      <c r="H186" s="138"/>
      <c r="I186" s="138"/>
      <c r="J186" s="138"/>
      <c r="K186" s="138"/>
      <c r="L186" s="138"/>
      <c r="M186" s="138"/>
      <c r="N186" s="138"/>
      <c r="O186" s="138"/>
      <c r="Q186" s="138"/>
      <c r="R186" s="138"/>
      <c r="S186" s="138"/>
      <c r="T186" s="138"/>
      <c r="U186" s="138"/>
      <c r="V186" s="138"/>
      <c r="W186" s="138"/>
      <c r="X186" s="136"/>
      <c r="AA186" s="145">
        <v>174</v>
      </c>
      <c r="AB186" s="146" t="str">
        <f t="shared" si="11"/>
        <v/>
      </c>
      <c r="AC186" s="146" t="str">
        <f t="shared" si="12"/>
        <v/>
      </c>
      <c r="AP186" s="149" t="str">
        <f t="shared" si="13"/>
        <v/>
      </c>
      <c r="AQ186" s="149" t="str">
        <f t="shared" si="14"/>
        <v/>
      </c>
    </row>
    <row r="187" spans="2:43" x14ac:dyDescent="0.2">
      <c r="B187" s="194">
        <v>175</v>
      </c>
      <c r="C187" s="249"/>
      <c r="D187" s="249"/>
      <c r="E187" s="138"/>
      <c r="F187" s="138"/>
      <c r="G187" s="218"/>
      <c r="H187" s="138"/>
      <c r="I187" s="138"/>
      <c r="J187" s="138"/>
      <c r="K187" s="138"/>
      <c r="L187" s="138"/>
      <c r="M187" s="138"/>
      <c r="N187" s="138"/>
      <c r="O187" s="138"/>
      <c r="Q187" s="138"/>
      <c r="R187" s="138"/>
      <c r="S187" s="138"/>
      <c r="T187" s="138"/>
      <c r="U187" s="138"/>
      <c r="V187" s="138"/>
      <c r="W187" s="138"/>
      <c r="X187" s="136"/>
      <c r="AA187" s="145">
        <v>175</v>
      </c>
      <c r="AB187" s="146" t="str">
        <f t="shared" si="11"/>
        <v/>
      </c>
      <c r="AC187" s="146" t="str">
        <f t="shared" si="12"/>
        <v/>
      </c>
      <c r="AP187" s="149" t="str">
        <f t="shared" si="13"/>
        <v/>
      </c>
      <c r="AQ187" s="149" t="str">
        <f t="shared" si="14"/>
        <v/>
      </c>
    </row>
    <row r="188" spans="2:43" x14ac:dyDescent="0.2">
      <c r="B188" s="194">
        <v>176</v>
      </c>
      <c r="C188" s="249"/>
      <c r="D188" s="249"/>
      <c r="E188" s="138"/>
      <c r="F188" s="138"/>
      <c r="G188" s="218"/>
      <c r="H188" s="138"/>
      <c r="I188" s="138"/>
      <c r="J188" s="138"/>
      <c r="K188" s="138"/>
      <c r="L188" s="138"/>
      <c r="M188" s="138"/>
      <c r="N188" s="138"/>
      <c r="O188" s="138"/>
      <c r="Q188" s="138"/>
      <c r="R188" s="138"/>
      <c r="S188" s="138"/>
      <c r="T188" s="138"/>
      <c r="U188" s="138"/>
      <c r="V188" s="138"/>
      <c r="W188" s="138"/>
      <c r="X188" s="136"/>
      <c r="AA188" s="145">
        <v>176</v>
      </c>
      <c r="AB188" s="146" t="str">
        <f t="shared" si="11"/>
        <v/>
      </c>
      <c r="AC188" s="146" t="str">
        <f t="shared" si="12"/>
        <v/>
      </c>
      <c r="AP188" s="149" t="str">
        <f t="shared" si="13"/>
        <v/>
      </c>
      <c r="AQ188" s="149" t="str">
        <f t="shared" si="14"/>
        <v/>
      </c>
    </row>
    <row r="189" spans="2:43" x14ac:dyDescent="0.2">
      <c r="B189" s="194">
        <v>177</v>
      </c>
      <c r="C189" s="249"/>
      <c r="D189" s="249"/>
      <c r="E189" s="138"/>
      <c r="F189" s="138"/>
      <c r="G189" s="218"/>
      <c r="H189" s="138"/>
      <c r="I189" s="138"/>
      <c r="J189" s="138"/>
      <c r="K189" s="138"/>
      <c r="L189" s="138"/>
      <c r="M189" s="138"/>
      <c r="N189" s="138"/>
      <c r="O189" s="138"/>
      <c r="Q189" s="138"/>
      <c r="R189" s="138"/>
      <c r="S189" s="138"/>
      <c r="T189" s="138"/>
      <c r="U189" s="138"/>
      <c r="V189" s="138"/>
      <c r="W189" s="138"/>
      <c r="X189" s="136"/>
      <c r="AA189" s="145">
        <v>177</v>
      </c>
      <c r="AB189" s="146" t="str">
        <f t="shared" si="11"/>
        <v/>
      </c>
      <c r="AC189" s="146" t="str">
        <f t="shared" si="12"/>
        <v/>
      </c>
      <c r="AP189" s="149" t="str">
        <f t="shared" si="13"/>
        <v/>
      </c>
      <c r="AQ189" s="149" t="str">
        <f t="shared" si="14"/>
        <v/>
      </c>
    </row>
    <row r="190" spans="2:43" x14ac:dyDescent="0.2">
      <c r="B190" s="194">
        <v>178</v>
      </c>
      <c r="C190" s="249"/>
      <c r="D190" s="249"/>
      <c r="E190" s="138"/>
      <c r="F190" s="138"/>
      <c r="G190" s="218"/>
      <c r="H190" s="138"/>
      <c r="I190" s="138"/>
      <c r="J190" s="138"/>
      <c r="K190" s="138"/>
      <c r="L190" s="138"/>
      <c r="M190" s="138"/>
      <c r="N190" s="138"/>
      <c r="O190" s="138"/>
      <c r="Q190" s="138"/>
      <c r="R190" s="138"/>
      <c r="S190" s="138"/>
      <c r="T190" s="138"/>
      <c r="U190" s="138"/>
      <c r="V190" s="138"/>
      <c r="W190" s="138"/>
      <c r="X190" s="136"/>
      <c r="AA190" s="145">
        <v>178</v>
      </c>
      <c r="AB190" s="146" t="str">
        <f t="shared" si="11"/>
        <v/>
      </c>
      <c r="AC190" s="146" t="str">
        <f t="shared" si="12"/>
        <v/>
      </c>
      <c r="AP190" s="149" t="str">
        <f t="shared" si="13"/>
        <v/>
      </c>
      <c r="AQ190" s="149" t="str">
        <f t="shared" si="14"/>
        <v/>
      </c>
    </row>
    <row r="191" spans="2:43" x14ac:dyDescent="0.2">
      <c r="B191" s="194">
        <v>179</v>
      </c>
      <c r="C191" s="249"/>
      <c r="D191" s="249"/>
      <c r="E191" s="138"/>
      <c r="F191" s="138"/>
      <c r="G191" s="218"/>
      <c r="H191" s="138"/>
      <c r="I191" s="138"/>
      <c r="J191" s="138"/>
      <c r="K191" s="138"/>
      <c r="L191" s="138"/>
      <c r="M191" s="138"/>
      <c r="N191" s="138"/>
      <c r="O191" s="138"/>
      <c r="Q191" s="138"/>
      <c r="R191" s="138"/>
      <c r="S191" s="138"/>
      <c r="T191" s="138"/>
      <c r="U191" s="138"/>
      <c r="V191" s="138"/>
      <c r="W191" s="138"/>
      <c r="X191" s="136"/>
      <c r="AA191" s="145">
        <v>179</v>
      </c>
      <c r="AB191" s="146" t="str">
        <f t="shared" si="11"/>
        <v/>
      </c>
      <c r="AC191" s="146" t="str">
        <f t="shared" si="12"/>
        <v/>
      </c>
      <c r="AP191" s="149" t="str">
        <f t="shared" si="13"/>
        <v/>
      </c>
      <c r="AQ191" s="149" t="str">
        <f t="shared" si="14"/>
        <v/>
      </c>
    </row>
    <row r="192" spans="2:43" x14ac:dyDescent="0.2">
      <c r="B192" s="194">
        <v>180</v>
      </c>
      <c r="C192" s="249"/>
      <c r="D192" s="249"/>
      <c r="E192" s="138"/>
      <c r="F192" s="138"/>
      <c r="G192" s="218"/>
      <c r="H192" s="138"/>
      <c r="I192" s="138"/>
      <c r="J192" s="138"/>
      <c r="K192" s="138"/>
      <c r="L192" s="138"/>
      <c r="M192" s="138"/>
      <c r="N192" s="138"/>
      <c r="O192" s="138"/>
      <c r="Q192" s="138"/>
      <c r="R192" s="138"/>
      <c r="S192" s="138"/>
      <c r="T192" s="138"/>
      <c r="U192" s="138"/>
      <c r="V192" s="138"/>
      <c r="W192" s="138"/>
      <c r="X192" s="136"/>
      <c r="AA192" s="145">
        <v>180</v>
      </c>
      <c r="AB192" s="146" t="str">
        <f t="shared" si="11"/>
        <v/>
      </c>
      <c r="AC192" s="146" t="str">
        <f t="shared" si="12"/>
        <v/>
      </c>
      <c r="AP192" s="149" t="str">
        <f t="shared" si="13"/>
        <v/>
      </c>
      <c r="AQ192" s="149" t="str">
        <f t="shared" si="14"/>
        <v/>
      </c>
    </row>
    <row r="193" spans="2:43" x14ac:dyDescent="0.2">
      <c r="B193" s="194">
        <v>181</v>
      </c>
      <c r="C193" s="249"/>
      <c r="D193" s="249"/>
      <c r="E193" s="138"/>
      <c r="F193" s="138"/>
      <c r="G193" s="218"/>
      <c r="H193" s="138"/>
      <c r="I193" s="138"/>
      <c r="J193" s="138"/>
      <c r="K193" s="138"/>
      <c r="L193" s="138"/>
      <c r="M193" s="138"/>
      <c r="N193" s="138"/>
      <c r="O193" s="138"/>
      <c r="Q193" s="138"/>
      <c r="R193" s="138"/>
      <c r="S193" s="138"/>
      <c r="T193" s="138"/>
      <c r="U193" s="138"/>
      <c r="V193" s="138"/>
      <c r="W193" s="138"/>
      <c r="X193" s="136"/>
      <c r="AA193" s="145">
        <v>181</v>
      </c>
      <c r="AB193" s="146" t="str">
        <f t="shared" si="11"/>
        <v/>
      </c>
      <c r="AC193" s="146" t="str">
        <f t="shared" si="12"/>
        <v/>
      </c>
      <c r="AP193" s="149" t="str">
        <f t="shared" si="13"/>
        <v/>
      </c>
      <c r="AQ193" s="149" t="str">
        <f t="shared" si="14"/>
        <v/>
      </c>
    </row>
    <row r="194" spans="2:43" x14ac:dyDescent="0.2">
      <c r="B194" s="194">
        <v>182</v>
      </c>
      <c r="C194" s="249"/>
      <c r="D194" s="249"/>
      <c r="E194" s="138"/>
      <c r="F194" s="138"/>
      <c r="G194" s="218"/>
      <c r="H194" s="138"/>
      <c r="I194" s="138"/>
      <c r="J194" s="138"/>
      <c r="K194" s="138"/>
      <c r="L194" s="138"/>
      <c r="M194" s="138"/>
      <c r="N194" s="138"/>
      <c r="O194" s="138"/>
      <c r="Q194" s="138"/>
      <c r="R194" s="138"/>
      <c r="S194" s="138"/>
      <c r="T194" s="138"/>
      <c r="U194" s="138"/>
      <c r="V194" s="138"/>
      <c r="W194" s="138"/>
      <c r="X194" s="136"/>
      <c r="AA194" s="145">
        <v>182</v>
      </c>
      <c r="AB194" s="146" t="str">
        <f t="shared" si="11"/>
        <v/>
      </c>
      <c r="AC194" s="146" t="str">
        <f t="shared" si="12"/>
        <v/>
      </c>
      <c r="AP194" s="149" t="str">
        <f t="shared" si="13"/>
        <v/>
      </c>
      <c r="AQ194" s="149" t="str">
        <f t="shared" si="14"/>
        <v/>
      </c>
    </row>
    <row r="195" spans="2:43" x14ac:dyDescent="0.2">
      <c r="B195" s="194">
        <v>183</v>
      </c>
      <c r="C195" s="249"/>
      <c r="D195" s="249"/>
      <c r="E195" s="138"/>
      <c r="F195" s="138"/>
      <c r="G195" s="218"/>
      <c r="H195" s="138"/>
      <c r="I195" s="138"/>
      <c r="J195" s="138"/>
      <c r="K195" s="138"/>
      <c r="L195" s="138"/>
      <c r="M195" s="138"/>
      <c r="N195" s="138"/>
      <c r="O195" s="138"/>
      <c r="Q195" s="138"/>
      <c r="R195" s="138"/>
      <c r="S195" s="138"/>
      <c r="T195" s="138"/>
      <c r="U195" s="138"/>
      <c r="V195" s="138"/>
      <c r="W195" s="138"/>
      <c r="X195" s="136"/>
      <c r="AA195" s="145">
        <v>183</v>
      </c>
      <c r="AB195" s="146" t="str">
        <f t="shared" si="11"/>
        <v/>
      </c>
      <c r="AC195" s="146" t="str">
        <f t="shared" si="12"/>
        <v/>
      </c>
      <c r="AP195" s="149" t="str">
        <f t="shared" si="13"/>
        <v/>
      </c>
      <c r="AQ195" s="149" t="str">
        <f t="shared" si="14"/>
        <v/>
      </c>
    </row>
    <row r="196" spans="2:43" x14ac:dyDescent="0.2">
      <c r="B196" s="194">
        <v>184</v>
      </c>
      <c r="C196" s="249"/>
      <c r="D196" s="249"/>
      <c r="E196" s="138"/>
      <c r="F196" s="138"/>
      <c r="G196" s="218"/>
      <c r="H196" s="138"/>
      <c r="I196" s="138"/>
      <c r="J196" s="138"/>
      <c r="K196" s="138"/>
      <c r="L196" s="138"/>
      <c r="M196" s="138"/>
      <c r="N196" s="138"/>
      <c r="O196" s="138"/>
      <c r="Q196" s="138"/>
      <c r="R196" s="138"/>
      <c r="S196" s="138"/>
      <c r="T196" s="138"/>
      <c r="U196" s="138"/>
      <c r="V196" s="138"/>
      <c r="W196" s="138"/>
      <c r="X196" s="136"/>
      <c r="AA196" s="145">
        <v>184</v>
      </c>
      <c r="AB196" s="146" t="str">
        <f t="shared" si="11"/>
        <v/>
      </c>
      <c r="AC196" s="146" t="str">
        <f t="shared" si="12"/>
        <v/>
      </c>
      <c r="AP196" s="149" t="str">
        <f t="shared" si="13"/>
        <v/>
      </c>
      <c r="AQ196" s="149" t="str">
        <f t="shared" si="14"/>
        <v/>
      </c>
    </row>
    <row r="197" spans="2:43" x14ac:dyDescent="0.2">
      <c r="B197" s="194">
        <v>185</v>
      </c>
      <c r="C197" s="249"/>
      <c r="D197" s="249"/>
      <c r="E197" s="138"/>
      <c r="F197" s="138"/>
      <c r="G197" s="218"/>
      <c r="H197" s="138"/>
      <c r="I197" s="138"/>
      <c r="J197" s="138"/>
      <c r="K197" s="138"/>
      <c r="L197" s="138"/>
      <c r="M197" s="138"/>
      <c r="N197" s="138"/>
      <c r="O197" s="138"/>
      <c r="Q197" s="138"/>
      <c r="R197" s="138"/>
      <c r="S197" s="138"/>
      <c r="T197" s="138"/>
      <c r="U197" s="138"/>
      <c r="V197" s="138"/>
      <c r="W197" s="138"/>
      <c r="X197" s="136"/>
      <c r="AA197" s="145">
        <v>185</v>
      </c>
      <c r="AB197" s="146" t="str">
        <f t="shared" si="11"/>
        <v/>
      </c>
      <c r="AC197" s="146" t="str">
        <f t="shared" si="12"/>
        <v/>
      </c>
      <c r="AP197" s="149" t="str">
        <f t="shared" si="13"/>
        <v/>
      </c>
      <c r="AQ197" s="149" t="str">
        <f t="shared" si="14"/>
        <v/>
      </c>
    </row>
    <row r="198" spans="2:43" x14ac:dyDescent="0.2">
      <c r="B198" s="194">
        <v>186</v>
      </c>
      <c r="C198" s="249"/>
      <c r="D198" s="249"/>
      <c r="E198" s="138"/>
      <c r="F198" s="138"/>
      <c r="G198" s="218"/>
      <c r="H198" s="138"/>
      <c r="I198" s="138"/>
      <c r="J198" s="138"/>
      <c r="K198" s="138"/>
      <c r="L198" s="138"/>
      <c r="M198" s="138"/>
      <c r="N198" s="138"/>
      <c r="O198" s="138"/>
      <c r="Q198" s="138"/>
      <c r="R198" s="138"/>
      <c r="S198" s="138"/>
      <c r="T198" s="138"/>
      <c r="U198" s="138"/>
      <c r="V198" s="138"/>
      <c r="W198" s="138"/>
      <c r="X198" s="136"/>
      <c r="AA198" s="145">
        <v>186</v>
      </c>
      <c r="AB198" s="146" t="str">
        <f t="shared" si="11"/>
        <v/>
      </c>
      <c r="AC198" s="146" t="str">
        <f t="shared" si="12"/>
        <v/>
      </c>
      <c r="AP198" s="149" t="str">
        <f t="shared" si="13"/>
        <v/>
      </c>
      <c r="AQ198" s="149" t="str">
        <f t="shared" si="14"/>
        <v/>
      </c>
    </row>
    <row r="199" spans="2:43" x14ac:dyDescent="0.2">
      <c r="B199" s="194">
        <v>187</v>
      </c>
      <c r="C199" s="249"/>
      <c r="D199" s="249"/>
      <c r="E199" s="138"/>
      <c r="F199" s="138"/>
      <c r="G199" s="218"/>
      <c r="H199" s="138"/>
      <c r="I199" s="138"/>
      <c r="J199" s="138"/>
      <c r="K199" s="138"/>
      <c r="L199" s="138"/>
      <c r="M199" s="138"/>
      <c r="N199" s="138"/>
      <c r="O199" s="138"/>
      <c r="Q199" s="138"/>
      <c r="R199" s="138"/>
      <c r="S199" s="138"/>
      <c r="T199" s="138"/>
      <c r="U199" s="138"/>
      <c r="V199" s="138"/>
      <c r="W199" s="138"/>
      <c r="X199" s="136"/>
      <c r="AA199" s="145">
        <v>187</v>
      </c>
      <c r="AB199" s="146" t="str">
        <f t="shared" si="11"/>
        <v/>
      </c>
      <c r="AC199" s="146" t="str">
        <f t="shared" si="12"/>
        <v/>
      </c>
      <c r="AP199" s="149" t="str">
        <f t="shared" si="13"/>
        <v/>
      </c>
      <c r="AQ199" s="149" t="str">
        <f t="shared" si="14"/>
        <v/>
      </c>
    </row>
    <row r="200" spans="2:43" x14ac:dyDescent="0.2">
      <c r="B200" s="194">
        <v>188</v>
      </c>
      <c r="C200" s="249"/>
      <c r="D200" s="249"/>
      <c r="E200" s="138"/>
      <c r="F200" s="138"/>
      <c r="G200" s="218"/>
      <c r="H200" s="138"/>
      <c r="I200" s="138"/>
      <c r="J200" s="138"/>
      <c r="K200" s="138"/>
      <c r="L200" s="138"/>
      <c r="M200" s="138"/>
      <c r="N200" s="138"/>
      <c r="O200" s="138"/>
      <c r="Q200" s="138"/>
      <c r="R200" s="138"/>
      <c r="S200" s="138"/>
      <c r="T200" s="138"/>
      <c r="U200" s="138"/>
      <c r="V200" s="138"/>
      <c r="W200" s="138"/>
      <c r="X200" s="136"/>
      <c r="AA200" s="145">
        <v>188</v>
      </c>
      <c r="AB200" s="146" t="str">
        <f t="shared" si="11"/>
        <v/>
      </c>
      <c r="AC200" s="146" t="str">
        <f t="shared" si="12"/>
        <v/>
      </c>
      <c r="AP200" s="149" t="str">
        <f t="shared" si="13"/>
        <v/>
      </c>
      <c r="AQ200" s="149" t="str">
        <f t="shared" si="14"/>
        <v/>
      </c>
    </row>
    <row r="201" spans="2:43" x14ac:dyDescent="0.2">
      <c r="B201" s="194">
        <v>189</v>
      </c>
      <c r="C201" s="249"/>
      <c r="D201" s="249"/>
      <c r="E201" s="138"/>
      <c r="F201" s="138"/>
      <c r="G201" s="218"/>
      <c r="H201" s="138"/>
      <c r="I201" s="138"/>
      <c r="J201" s="138"/>
      <c r="K201" s="138"/>
      <c r="L201" s="138"/>
      <c r="M201" s="138"/>
      <c r="N201" s="138"/>
      <c r="O201" s="138"/>
      <c r="Q201" s="138"/>
      <c r="R201" s="138"/>
      <c r="S201" s="138"/>
      <c r="T201" s="138"/>
      <c r="U201" s="138"/>
      <c r="V201" s="138"/>
      <c r="W201" s="138"/>
      <c r="X201" s="136"/>
      <c r="AA201" s="145">
        <v>189</v>
      </c>
      <c r="AB201" s="146" t="str">
        <f t="shared" si="11"/>
        <v/>
      </c>
      <c r="AC201" s="146" t="str">
        <f t="shared" si="12"/>
        <v/>
      </c>
      <c r="AP201" s="149" t="str">
        <f t="shared" si="13"/>
        <v/>
      </c>
      <c r="AQ201" s="149" t="str">
        <f t="shared" si="14"/>
        <v/>
      </c>
    </row>
    <row r="202" spans="2:43" x14ac:dyDescent="0.2">
      <c r="B202" s="194">
        <v>190</v>
      </c>
      <c r="C202" s="249"/>
      <c r="D202" s="249"/>
      <c r="E202" s="138"/>
      <c r="F202" s="138"/>
      <c r="G202" s="218"/>
      <c r="H202" s="138"/>
      <c r="I202" s="138"/>
      <c r="J202" s="138"/>
      <c r="K202" s="138"/>
      <c r="L202" s="138"/>
      <c r="M202" s="138"/>
      <c r="N202" s="138"/>
      <c r="O202" s="138"/>
      <c r="Q202" s="138"/>
      <c r="R202" s="138"/>
      <c r="S202" s="138"/>
      <c r="T202" s="138"/>
      <c r="U202" s="138"/>
      <c r="V202" s="138"/>
      <c r="W202" s="138"/>
      <c r="X202" s="136"/>
      <c r="AA202" s="145">
        <v>190</v>
      </c>
      <c r="AB202" s="146" t="str">
        <f t="shared" si="11"/>
        <v/>
      </c>
      <c r="AC202" s="146" t="str">
        <f t="shared" si="12"/>
        <v/>
      </c>
      <c r="AP202" s="149" t="str">
        <f t="shared" si="13"/>
        <v/>
      </c>
      <c r="AQ202" s="149" t="str">
        <f t="shared" si="14"/>
        <v/>
      </c>
    </row>
    <row r="203" spans="2:43" x14ac:dyDescent="0.2">
      <c r="B203" s="194">
        <v>191</v>
      </c>
      <c r="C203" s="249"/>
      <c r="D203" s="249"/>
      <c r="E203" s="138"/>
      <c r="F203" s="138"/>
      <c r="G203" s="218"/>
      <c r="H203" s="138"/>
      <c r="I203" s="138"/>
      <c r="J203" s="138"/>
      <c r="K203" s="138"/>
      <c r="L203" s="138"/>
      <c r="M203" s="138"/>
      <c r="N203" s="138"/>
      <c r="O203" s="138"/>
      <c r="Q203" s="138"/>
      <c r="R203" s="138"/>
      <c r="S203" s="138"/>
      <c r="T203" s="138"/>
      <c r="U203" s="138"/>
      <c r="V203" s="138"/>
      <c r="W203" s="138"/>
      <c r="X203" s="136"/>
      <c r="AA203" s="145">
        <v>191</v>
      </c>
      <c r="AB203" s="146" t="str">
        <f t="shared" si="11"/>
        <v/>
      </c>
      <c r="AC203" s="146" t="str">
        <f t="shared" si="12"/>
        <v/>
      </c>
      <c r="AP203" s="149" t="str">
        <f t="shared" si="13"/>
        <v/>
      </c>
      <c r="AQ203" s="149" t="str">
        <f t="shared" si="14"/>
        <v/>
      </c>
    </row>
    <row r="204" spans="2:43" x14ac:dyDescent="0.2">
      <c r="B204" s="194">
        <v>192</v>
      </c>
      <c r="C204" s="249"/>
      <c r="D204" s="249"/>
      <c r="E204" s="138"/>
      <c r="F204" s="138"/>
      <c r="G204" s="218"/>
      <c r="H204" s="138"/>
      <c r="I204" s="138"/>
      <c r="J204" s="138"/>
      <c r="K204" s="138"/>
      <c r="L204" s="138"/>
      <c r="M204" s="138"/>
      <c r="N204" s="138"/>
      <c r="O204" s="138"/>
      <c r="Q204" s="138"/>
      <c r="R204" s="138"/>
      <c r="S204" s="138"/>
      <c r="T204" s="138"/>
      <c r="U204" s="138"/>
      <c r="V204" s="138"/>
      <c r="W204" s="138"/>
      <c r="X204" s="136"/>
      <c r="AA204" s="145">
        <v>192</v>
      </c>
      <c r="AB204" s="146" t="str">
        <f t="shared" si="11"/>
        <v/>
      </c>
      <c r="AC204" s="146" t="str">
        <f t="shared" si="12"/>
        <v/>
      </c>
      <c r="AP204" s="149" t="str">
        <f t="shared" si="13"/>
        <v/>
      </c>
      <c r="AQ204" s="149" t="str">
        <f t="shared" si="14"/>
        <v/>
      </c>
    </row>
    <row r="205" spans="2:43" x14ac:dyDescent="0.2">
      <c r="B205" s="194">
        <v>193</v>
      </c>
      <c r="C205" s="249"/>
      <c r="D205" s="249"/>
      <c r="E205" s="138"/>
      <c r="F205" s="138"/>
      <c r="G205" s="218"/>
      <c r="H205" s="138"/>
      <c r="I205" s="138"/>
      <c r="J205" s="138"/>
      <c r="K205" s="138"/>
      <c r="L205" s="138"/>
      <c r="M205" s="138"/>
      <c r="N205" s="138"/>
      <c r="O205" s="138"/>
      <c r="Q205" s="138"/>
      <c r="R205" s="138"/>
      <c r="S205" s="138"/>
      <c r="T205" s="138"/>
      <c r="U205" s="138"/>
      <c r="V205" s="138"/>
      <c r="W205" s="138"/>
      <c r="X205" s="136"/>
      <c r="AA205" s="145">
        <v>193</v>
      </c>
      <c r="AB205" s="146" t="str">
        <f t="shared" si="11"/>
        <v/>
      </c>
      <c r="AC205" s="146" t="str">
        <f t="shared" si="12"/>
        <v/>
      </c>
      <c r="AP205" s="149" t="str">
        <f t="shared" si="13"/>
        <v/>
      </c>
      <c r="AQ205" s="149" t="str">
        <f t="shared" si="14"/>
        <v/>
      </c>
    </row>
    <row r="206" spans="2:43" x14ac:dyDescent="0.2">
      <c r="B206" s="194">
        <v>194</v>
      </c>
      <c r="C206" s="249"/>
      <c r="D206" s="249"/>
      <c r="E206" s="138"/>
      <c r="F206" s="138"/>
      <c r="G206" s="218"/>
      <c r="H206" s="138"/>
      <c r="I206" s="138"/>
      <c r="J206" s="138"/>
      <c r="K206" s="138"/>
      <c r="L206" s="138"/>
      <c r="M206" s="138"/>
      <c r="N206" s="138"/>
      <c r="O206" s="138"/>
      <c r="Q206" s="138"/>
      <c r="R206" s="138"/>
      <c r="S206" s="138"/>
      <c r="T206" s="138"/>
      <c r="U206" s="138"/>
      <c r="V206" s="138"/>
      <c r="W206" s="138"/>
      <c r="X206" s="136"/>
      <c r="AA206" s="145">
        <v>194</v>
      </c>
      <c r="AB206" s="146" t="str">
        <f t="shared" ref="AB206:AB269" si="15">IF(AND(C206=1,D206&lt;&gt;0),D206,"")</f>
        <v/>
      </c>
      <c r="AC206" s="146" t="str">
        <f t="shared" ref="AC206:AC269" si="16">IF(AND(C206=2,D206&lt;&gt;0),D206,"")</f>
        <v/>
      </c>
      <c r="AP206" s="149" t="str">
        <f t="shared" si="13"/>
        <v/>
      </c>
      <c r="AQ206" s="149" t="str">
        <f t="shared" si="14"/>
        <v/>
      </c>
    </row>
    <row r="207" spans="2:43" x14ac:dyDescent="0.2">
      <c r="B207" s="194">
        <v>195</v>
      </c>
      <c r="C207" s="249"/>
      <c r="D207" s="249"/>
      <c r="E207" s="138"/>
      <c r="F207" s="138"/>
      <c r="G207" s="218"/>
      <c r="H207" s="138"/>
      <c r="I207" s="138"/>
      <c r="J207" s="138"/>
      <c r="K207" s="138"/>
      <c r="L207" s="138"/>
      <c r="M207" s="138"/>
      <c r="N207" s="138"/>
      <c r="O207" s="138"/>
      <c r="Q207" s="138"/>
      <c r="R207" s="138"/>
      <c r="S207" s="138"/>
      <c r="T207" s="138"/>
      <c r="U207" s="138"/>
      <c r="V207" s="138"/>
      <c r="W207" s="138"/>
      <c r="X207" s="136"/>
      <c r="AA207" s="145">
        <v>195</v>
      </c>
      <c r="AB207" s="146" t="str">
        <f t="shared" si="15"/>
        <v/>
      </c>
      <c r="AC207" s="146" t="str">
        <f t="shared" si="16"/>
        <v/>
      </c>
      <c r="AP207" s="149" t="str">
        <f t="shared" ref="AP207:AP270" si="17">IF(AB206="","",ABS(AB206-$K$13))</f>
        <v/>
      </c>
      <c r="AQ207" s="149" t="str">
        <f t="shared" ref="AQ207:AQ270" si="18">IF(AC206="","",ABS(AC206-$K$14))</f>
        <v/>
      </c>
    </row>
    <row r="208" spans="2:43" x14ac:dyDescent="0.2">
      <c r="B208" s="194">
        <v>196</v>
      </c>
      <c r="C208" s="249"/>
      <c r="D208" s="249"/>
      <c r="E208" s="138"/>
      <c r="F208" s="138"/>
      <c r="G208" s="218"/>
      <c r="H208" s="138"/>
      <c r="I208" s="138"/>
      <c r="J208" s="138"/>
      <c r="K208" s="138"/>
      <c r="L208" s="138"/>
      <c r="M208" s="138"/>
      <c r="N208" s="138"/>
      <c r="O208" s="138"/>
      <c r="Q208" s="138"/>
      <c r="R208" s="138"/>
      <c r="S208" s="138"/>
      <c r="T208" s="138"/>
      <c r="U208" s="138"/>
      <c r="V208" s="138"/>
      <c r="W208" s="138"/>
      <c r="X208" s="136"/>
      <c r="AA208" s="145">
        <v>196</v>
      </c>
      <c r="AB208" s="146" t="str">
        <f t="shared" si="15"/>
        <v/>
      </c>
      <c r="AC208" s="146" t="str">
        <f t="shared" si="16"/>
        <v/>
      </c>
      <c r="AP208" s="149" t="str">
        <f t="shared" si="17"/>
        <v/>
      </c>
      <c r="AQ208" s="149" t="str">
        <f t="shared" si="18"/>
        <v/>
      </c>
    </row>
    <row r="209" spans="2:43" x14ac:dyDescent="0.2">
      <c r="B209" s="194">
        <v>197</v>
      </c>
      <c r="C209" s="249"/>
      <c r="D209" s="249"/>
      <c r="E209" s="138"/>
      <c r="F209" s="138"/>
      <c r="G209" s="218"/>
      <c r="H209" s="138"/>
      <c r="I209" s="138"/>
      <c r="J209" s="138"/>
      <c r="K209" s="138"/>
      <c r="L209" s="138"/>
      <c r="M209" s="138"/>
      <c r="N209" s="138"/>
      <c r="O209" s="138"/>
      <c r="Q209" s="138"/>
      <c r="R209" s="138"/>
      <c r="S209" s="138"/>
      <c r="T209" s="138"/>
      <c r="U209" s="138"/>
      <c r="V209" s="138"/>
      <c r="W209" s="138"/>
      <c r="X209" s="136"/>
      <c r="AA209" s="145">
        <v>197</v>
      </c>
      <c r="AB209" s="146" t="str">
        <f t="shared" si="15"/>
        <v/>
      </c>
      <c r="AC209" s="146" t="str">
        <f t="shared" si="16"/>
        <v/>
      </c>
      <c r="AP209" s="149" t="str">
        <f t="shared" si="17"/>
        <v/>
      </c>
      <c r="AQ209" s="149" t="str">
        <f t="shared" si="18"/>
        <v/>
      </c>
    </row>
    <row r="210" spans="2:43" x14ac:dyDescent="0.2">
      <c r="B210" s="194">
        <v>198</v>
      </c>
      <c r="C210" s="249"/>
      <c r="D210" s="249"/>
      <c r="E210" s="138"/>
      <c r="F210" s="138"/>
      <c r="G210" s="218"/>
      <c r="H210" s="138"/>
      <c r="I210" s="138"/>
      <c r="J210" s="138"/>
      <c r="K210" s="138"/>
      <c r="L210" s="138"/>
      <c r="M210" s="138"/>
      <c r="N210" s="138"/>
      <c r="O210" s="138"/>
      <c r="Q210" s="138"/>
      <c r="R210" s="138"/>
      <c r="S210" s="138"/>
      <c r="T210" s="138"/>
      <c r="U210" s="138"/>
      <c r="V210" s="138"/>
      <c r="W210" s="138"/>
      <c r="X210" s="136"/>
      <c r="AA210" s="145">
        <v>198</v>
      </c>
      <c r="AB210" s="146" t="str">
        <f t="shared" si="15"/>
        <v/>
      </c>
      <c r="AC210" s="146" t="str">
        <f t="shared" si="16"/>
        <v/>
      </c>
      <c r="AP210" s="149" t="str">
        <f t="shared" si="17"/>
        <v/>
      </c>
      <c r="AQ210" s="149" t="str">
        <f t="shared" si="18"/>
        <v/>
      </c>
    </row>
    <row r="211" spans="2:43" x14ac:dyDescent="0.2">
      <c r="B211" s="194">
        <v>199</v>
      </c>
      <c r="C211" s="249"/>
      <c r="D211" s="249"/>
      <c r="E211" s="138"/>
      <c r="F211" s="138"/>
      <c r="G211" s="218"/>
      <c r="H211" s="138"/>
      <c r="I211" s="138"/>
      <c r="J211" s="138"/>
      <c r="K211" s="138"/>
      <c r="L211" s="138"/>
      <c r="M211" s="138"/>
      <c r="N211" s="138"/>
      <c r="O211" s="138"/>
      <c r="Q211" s="138"/>
      <c r="R211" s="138"/>
      <c r="S211" s="138"/>
      <c r="T211" s="138"/>
      <c r="U211" s="138"/>
      <c r="V211" s="138"/>
      <c r="W211" s="138"/>
      <c r="X211" s="136"/>
      <c r="AA211" s="145">
        <v>199</v>
      </c>
      <c r="AB211" s="146" t="str">
        <f t="shared" si="15"/>
        <v/>
      </c>
      <c r="AC211" s="146" t="str">
        <f t="shared" si="16"/>
        <v/>
      </c>
      <c r="AP211" s="149" t="str">
        <f t="shared" si="17"/>
        <v/>
      </c>
      <c r="AQ211" s="149" t="str">
        <f t="shared" si="18"/>
        <v/>
      </c>
    </row>
    <row r="212" spans="2:43" x14ac:dyDescent="0.2">
      <c r="B212" s="194">
        <v>200</v>
      </c>
      <c r="C212" s="249"/>
      <c r="D212" s="249"/>
      <c r="E212" s="138"/>
      <c r="F212" s="138"/>
      <c r="G212" s="218"/>
      <c r="H212" s="138"/>
      <c r="I212" s="138"/>
      <c r="J212" s="138"/>
      <c r="K212" s="138"/>
      <c r="L212" s="138"/>
      <c r="M212" s="138"/>
      <c r="N212" s="138"/>
      <c r="O212" s="138"/>
      <c r="Q212" s="138"/>
      <c r="R212" s="138"/>
      <c r="S212" s="138"/>
      <c r="T212" s="138"/>
      <c r="U212" s="138"/>
      <c r="V212" s="138"/>
      <c r="W212" s="138"/>
      <c r="X212" s="136"/>
      <c r="AA212" s="145">
        <v>200</v>
      </c>
      <c r="AB212" s="146" t="str">
        <f t="shared" si="15"/>
        <v/>
      </c>
      <c r="AC212" s="146" t="str">
        <f t="shared" si="16"/>
        <v/>
      </c>
      <c r="AP212" s="149" t="str">
        <f t="shared" si="17"/>
        <v/>
      </c>
      <c r="AQ212" s="149" t="str">
        <f t="shared" si="18"/>
        <v/>
      </c>
    </row>
    <row r="213" spans="2:43" x14ac:dyDescent="0.2">
      <c r="B213" s="194">
        <v>201</v>
      </c>
      <c r="C213" s="249"/>
      <c r="D213" s="249"/>
      <c r="E213" s="138"/>
      <c r="F213" s="138"/>
      <c r="G213" s="218"/>
      <c r="H213" s="138"/>
      <c r="I213" s="138"/>
      <c r="J213" s="138"/>
      <c r="K213" s="138"/>
      <c r="L213" s="138"/>
      <c r="M213" s="138"/>
      <c r="N213" s="138"/>
      <c r="O213" s="138"/>
      <c r="Q213" s="138"/>
      <c r="R213" s="138"/>
      <c r="S213" s="138"/>
      <c r="T213" s="138"/>
      <c r="U213" s="138"/>
      <c r="V213" s="138"/>
      <c r="W213" s="138"/>
      <c r="X213" s="136"/>
      <c r="AA213" s="145">
        <v>201</v>
      </c>
      <c r="AB213" s="146" t="str">
        <f t="shared" si="15"/>
        <v/>
      </c>
      <c r="AC213" s="146" t="str">
        <f t="shared" si="16"/>
        <v/>
      </c>
      <c r="AP213" s="149" t="str">
        <f t="shared" si="17"/>
        <v/>
      </c>
      <c r="AQ213" s="149" t="str">
        <f t="shared" si="18"/>
        <v/>
      </c>
    </row>
    <row r="214" spans="2:43" x14ac:dyDescent="0.2">
      <c r="B214" s="194">
        <v>202</v>
      </c>
      <c r="C214" s="249"/>
      <c r="D214" s="249"/>
      <c r="E214" s="138"/>
      <c r="F214" s="138"/>
      <c r="G214" s="218"/>
      <c r="H214" s="138"/>
      <c r="I214" s="138"/>
      <c r="J214" s="138"/>
      <c r="K214" s="138"/>
      <c r="L214" s="138"/>
      <c r="M214" s="138"/>
      <c r="N214" s="138"/>
      <c r="O214" s="138"/>
      <c r="Q214" s="138"/>
      <c r="R214" s="138"/>
      <c r="S214" s="138"/>
      <c r="T214" s="138"/>
      <c r="U214" s="138"/>
      <c r="V214" s="138"/>
      <c r="W214" s="138"/>
      <c r="X214" s="136"/>
      <c r="AA214" s="145">
        <v>202</v>
      </c>
      <c r="AB214" s="146" t="str">
        <f t="shared" si="15"/>
        <v/>
      </c>
      <c r="AC214" s="146" t="str">
        <f t="shared" si="16"/>
        <v/>
      </c>
      <c r="AP214" s="149" t="str">
        <f t="shared" si="17"/>
        <v/>
      </c>
      <c r="AQ214" s="149" t="str">
        <f t="shared" si="18"/>
        <v/>
      </c>
    </row>
    <row r="215" spans="2:43" x14ac:dyDescent="0.2">
      <c r="B215" s="194">
        <v>203</v>
      </c>
      <c r="C215" s="249"/>
      <c r="D215" s="249"/>
      <c r="E215" s="138"/>
      <c r="F215" s="138"/>
      <c r="G215" s="218"/>
      <c r="H215" s="138"/>
      <c r="I215" s="138"/>
      <c r="J215" s="138"/>
      <c r="K215" s="138"/>
      <c r="L215" s="138"/>
      <c r="M215" s="138"/>
      <c r="N215" s="138"/>
      <c r="O215" s="138"/>
      <c r="Q215" s="138"/>
      <c r="R215" s="138"/>
      <c r="S215" s="138"/>
      <c r="T215" s="138"/>
      <c r="U215" s="138"/>
      <c r="V215" s="138"/>
      <c r="W215" s="138"/>
      <c r="X215" s="136"/>
      <c r="AA215" s="145">
        <v>203</v>
      </c>
      <c r="AB215" s="146" t="str">
        <f t="shared" si="15"/>
        <v/>
      </c>
      <c r="AC215" s="146" t="str">
        <f t="shared" si="16"/>
        <v/>
      </c>
      <c r="AP215" s="149" t="str">
        <f t="shared" si="17"/>
        <v/>
      </c>
      <c r="AQ215" s="149" t="str">
        <f t="shared" si="18"/>
        <v/>
      </c>
    </row>
    <row r="216" spans="2:43" x14ac:dyDescent="0.2">
      <c r="B216" s="194">
        <v>204</v>
      </c>
      <c r="C216" s="249"/>
      <c r="D216" s="249"/>
      <c r="E216" s="138"/>
      <c r="F216" s="138"/>
      <c r="G216" s="218"/>
      <c r="H216" s="138"/>
      <c r="I216" s="138"/>
      <c r="J216" s="138"/>
      <c r="K216" s="138"/>
      <c r="L216" s="138"/>
      <c r="M216" s="138"/>
      <c r="N216" s="138"/>
      <c r="O216" s="138"/>
      <c r="Q216" s="138"/>
      <c r="R216" s="138"/>
      <c r="S216" s="138"/>
      <c r="T216" s="138"/>
      <c r="U216" s="138"/>
      <c r="V216" s="138"/>
      <c r="W216" s="138"/>
      <c r="X216" s="136"/>
      <c r="AA216" s="145">
        <v>204</v>
      </c>
      <c r="AB216" s="146" t="str">
        <f t="shared" si="15"/>
        <v/>
      </c>
      <c r="AC216" s="146" t="str">
        <f t="shared" si="16"/>
        <v/>
      </c>
      <c r="AP216" s="149" t="str">
        <f t="shared" si="17"/>
        <v/>
      </c>
      <c r="AQ216" s="149" t="str">
        <f t="shared" si="18"/>
        <v/>
      </c>
    </row>
    <row r="217" spans="2:43" x14ac:dyDescent="0.2">
      <c r="B217" s="194">
        <v>205</v>
      </c>
      <c r="C217" s="249"/>
      <c r="D217" s="249"/>
      <c r="E217" s="138"/>
      <c r="F217" s="138"/>
      <c r="G217" s="218"/>
      <c r="H217" s="138"/>
      <c r="I217" s="138"/>
      <c r="J217" s="138"/>
      <c r="K217" s="138"/>
      <c r="L217" s="138"/>
      <c r="M217" s="138"/>
      <c r="N217" s="138"/>
      <c r="O217" s="138"/>
      <c r="Q217" s="138"/>
      <c r="R217" s="138"/>
      <c r="S217" s="138"/>
      <c r="T217" s="138"/>
      <c r="U217" s="138"/>
      <c r="V217" s="138"/>
      <c r="W217" s="138"/>
      <c r="X217" s="136"/>
      <c r="AA217" s="145">
        <v>205</v>
      </c>
      <c r="AB217" s="146" t="str">
        <f t="shared" si="15"/>
        <v/>
      </c>
      <c r="AC217" s="146" t="str">
        <f t="shared" si="16"/>
        <v/>
      </c>
      <c r="AP217" s="149" t="str">
        <f t="shared" si="17"/>
        <v/>
      </c>
      <c r="AQ217" s="149" t="str">
        <f t="shared" si="18"/>
        <v/>
      </c>
    </row>
    <row r="218" spans="2:43" x14ac:dyDescent="0.2">
      <c r="B218" s="194">
        <v>206</v>
      </c>
      <c r="C218" s="249"/>
      <c r="D218" s="249"/>
      <c r="E218" s="138"/>
      <c r="F218" s="138"/>
      <c r="G218" s="218"/>
      <c r="H218" s="138"/>
      <c r="I218" s="138"/>
      <c r="J218" s="138"/>
      <c r="K218" s="138"/>
      <c r="L218" s="138"/>
      <c r="M218" s="138"/>
      <c r="N218" s="138"/>
      <c r="O218" s="138"/>
      <c r="Q218" s="138"/>
      <c r="R218" s="138"/>
      <c r="S218" s="138"/>
      <c r="T218" s="138"/>
      <c r="U218" s="138"/>
      <c r="V218" s="138"/>
      <c r="W218" s="138"/>
      <c r="X218" s="136"/>
      <c r="AA218" s="145">
        <v>206</v>
      </c>
      <c r="AB218" s="146" t="str">
        <f t="shared" si="15"/>
        <v/>
      </c>
      <c r="AC218" s="146" t="str">
        <f t="shared" si="16"/>
        <v/>
      </c>
      <c r="AP218" s="149" t="str">
        <f t="shared" si="17"/>
        <v/>
      </c>
      <c r="AQ218" s="149" t="str">
        <f t="shared" si="18"/>
        <v/>
      </c>
    </row>
    <row r="219" spans="2:43" x14ac:dyDescent="0.2">
      <c r="B219" s="194">
        <v>207</v>
      </c>
      <c r="C219" s="249"/>
      <c r="D219" s="249"/>
      <c r="E219" s="138"/>
      <c r="F219" s="138"/>
      <c r="G219" s="218"/>
      <c r="H219" s="138"/>
      <c r="I219" s="138"/>
      <c r="J219" s="138"/>
      <c r="K219" s="138"/>
      <c r="L219" s="138"/>
      <c r="M219" s="138"/>
      <c r="N219" s="138"/>
      <c r="O219" s="138"/>
      <c r="Q219" s="138"/>
      <c r="R219" s="138"/>
      <c r="S219" s="138"/>
      <c r="T219" s="138"/>
      <c r="U219" s="138"/>
      <c r="V219" s="138"/>
      <c r="W219" s="138"/>
      <c r="X219" s="136"/>
      <c r="AA219" s="145">
        <v>207</v>
      </c>
      <c r="AB219" s="146" t="str">
        <f t="shared" si="15"/>
        <v/>
      </c>
      <c r="AC219" s="146" t="str">
        <f t="shared" si="16"/>
        <v/>
      </c>
      <c r="AP219" s="149" t="str">
        <f t="shared" si="17"/>
        <v/>
      </c>
      <c r="AQ219" s="149" t="str">
        <f t="shared" si="18"/>
        <v/>
      </c>
    </row>
    <row r="220" spans="2:43" x14ac:dyDescent="0.2">
      <c r="B220" s="194">
        <v>208</v>
      </c>
      <c r="C220" s="249"/>
      <c r="D220" s="249"/>
      <c r="E220" s="138"/>
      <c r="F220" s="138"/>
      <c r="G220" s="218"/>
      <c r="H220" s="138"/>
      <c r="I220" s="138"/>
      <c r="J220" s="138"/>
      <c r="K220" s="138"/>
      <c r="L220" s="138"/>
      <c r="M220" s="138"/>
      <c r="N220" s="138"/>
      <c r="O220" s="138"/>
      <c r="Q220" s="138"/>
      <c r="R220" s="138"/>
      <c r="S220" s="138"/>
      <c r="T220" s="138"/>
      <c r="U220" s="138"/>
      <c r="V220" s="138"/>
      <c r="W220" s="138"/>
      <c r="X220" s="136"/>
      <c r="AA220" s="145">
        <v>208</v>
      </c>
      <c r="AB220" s="146" t="str">
        <f t="shared" si="15"/>
        <v/>
      </c>
      <c r="AC220" s="146" t="str">
        <f t="shared" si="16"/>
        <v/>
      </c>
      <c r="AP220" s="149" t="str">
        <f t="shared" si="17"/>
        <v/>
      </c>
      <c r="AQ220" s="149" t="str">
        <f t="shared" si="18"/>
        <v/>
      </c>
    </row>
    <row r="221" spans="2:43" x14ac:dyDescent="0.2">
      <c r="B221" s="194">
        <v>209</v>
      </c>
      <c r="C221" s="249"/>
      <c r="D221" s="249"/>
      <c r="E221" s="138"/>
      <c r="F221" s="138"/>
      <c r="G221" s="218"/>
      <c r="H221" s="138"/>
      <c r="I221" s="138"/>
      <c r="J221" s="138"/>
      <c r="K221" s="138"/>
      <c r="L221" s="138"/>
      <c r="M221" s="138"/>
      <c r="N221" s="138"/>
      <c r="O221" s="138"/>
      <c r="Q221" s="138"/>
      <c r="R221" s="138"/>
      <c r="S221" s="138"/>
      <c r="T221" s="138"/>
      <c r="U221" s="138"/>
      <c r="V221" s="138"/>
      <c r="W221" s="138"/>
      <c r="X221" s="136"/>
      <c r="AA221" s="145">
        <v>209</v>
      </c>
      <c r="AB221" s="146" t="str">
        <f t="shared" si="15"/>
        <v/>
      </c>
      <c r="AC221" s="146" t="str">
        <f t="shared" si="16"/>
        <v/>
      </c>
      <c r="AP221" s="149" t="str">
        <f t="shared" si="17"/>
        <v/>
      </c>
      <c r="AQ221" s="149" t="str">
        <f t="shared" si="18"/>
        <v/>
      </c>
    </row>
    <row r="222" spans="2:43" x14ac:dyDescent="0.2">
      <c r="B222" s="194">
        <v>210</v>
      </c>
      <c r="C222" s="249"/>
      <c r="D222" s="249"/>
      <c r="E222" s="138"/>
      <c r="F222" s="138"/>
      <c r="G222" s="218"/>
      <c r="H222" s="138"/>
      <c r="I222" s="138"/>
      <c r="J222" s="138"/>
      <c r="K222" s="138"/>
      <c r="L222" s="138"/>
      <c r="M222" s="138"/>
      <c r="N222" s="138"/>
      <c r="O222" s="138"/>
      <c r="Q222" s="138"/>
      <c r="R222" s="138"/>
      <c r="S222" s="138"/>
      <c r="T222" s="138"/>
      <c r="U222" s="138"/>
      <c r="V222" s="138"/>
      <c r="W222" s="138"/>
      <c r="X222" s="136"/>
      <c r="AA222" s="145">
        <v>210</v>
      </c>
      <c r="AB222" s="146" t="str">
        <f t="shared" si="15"/>
        <v/>
      </c>
      <c r="AC222" s="146" t="str">
        <f t="shared" si="16"/>
        <v/>
      </c>
      <c r="AP222" s="149" t="str">
        <f t="shared" si="17"/>
        <v/>
      </c>
      <c r="AQ222" s="149" t="str">
        <f t="shared" si="18"/>
        <v/>
      </c>
    </row>
    <row r="223" spans="2:43" x14ac:dyDescent="0.2">
      <c r="B223" s="194">
        <v>211</v>
      </c>
      <c r="C223" s="249"/>
      <c r="D223" s="249"/>
      <c r="E223" s="138"/>
      <c r="F223" s="138"/>
      <c r="G223" s="218"/>
      <c r="H223" s="138"/>
      <c r="I223" s="138"/>
      <c r="J223" s="138"/>
      <c r="K223" s="138"/>
      <c r="L223" s="138"/>
      <c r="M223" s="138"/>
      <c r="N223" s="138"/>
      <c r="O223" s="138"/>
      <c r="Q223" s="138"/>
      <c r="R223" s="138"/>
      <c r="S223" s="138"/>
      <c r="T223" s="138"/>
      <c r="U223" s="138"/>
      <c r="V223" s="138"/>
      <c r="W223" s="138"/>
      <c r="X223" s="136"/>
      <c r="AA223" s="145">
        <v>211</v>
      </c>
      <c r="AB223" s="146" t="str">
        <f t="shared" si="15"/>
        <v/>
      </c>
      <c r="AC223" s="146" t="str">
        <f t="shared" si="16"/>
        <v/>
      </c>
      <c r="AP223" s="149" t="str">
        <f t="shared" si="17"/>
        <v/>
      </c>
      <c r="AQ223" s="149" t="str">
        <f t="shared" si="18"/>
        <v/>
      </c>
    </row>
    <row r="224" spans="2:43" x14ac:dyDescent="0.2">
      <c r="B224" s="194">
        <v>212</v>
      </c>
      <c r="C224" s="249"/>
      <c r="D224" s="249"/>
      <c r="E224" s="138"/>
      <c r="F224" s="138"/>
      <c r="G224" s="218"/>
      <c r="H224" s="138"/>
      <c r="I224" s="138"/>
      <c r="J224" s="138"/>
      <c r="K224" s="138"/>
      <c r="L224" s="138"/>
      <c r="M224" s="138"/>
      <c r="N224" s="138"/>
      <c r="O224" s="138"/>
      <c r="Q224" s="138"/>
      <c r="R224" s="138"/>
      <c r="S224" s="138"/>
      <c r="T224" s="138"/>
      <c r="U224" s="138"/>
      <c r="V224" s="138"/>
      <c r="W224" s="138"/>
      <c r="X224" s="136"/>
      <c r="AA224" s="145">
        <v>212</v>
      </c>
      <c r="AB224" s="146" t="str">
        <f t="shared" si="15"/>
        <v/>
      </c>
      <c r="AC224" s="146" t="str">
        <f t="shared" si="16"/>
        <v/>
      </c>
      <c r="AP224" s="149" t="str">
        <f t="shared" si="17"/>
        <v/>
      </c>
      <c r="AQ224" s="149" t="str">
        <f t="shared" si="18"/>
        <v/>
      </c>
    </row>
    <row r="225" spans="2:43" x14ac:dyDescent="0.2">
      <c r="B225" s="194">
        <v>213</v>
      </c>
      <c r="C225" s="249"/>
      <c r="D225" s="249"/>
      <c r="E225" s="138"/>
      <c r="F225" s="138"/>
      <c r="G225" s="218"/>
      <c r="H225" s="138"/>
      <c r="I225" s="138"/>
      <c r="J225" s="138"/>
      <c r="K225" s="138"/>
      <c r="L225" s="138"/>
      <c r="M225" s="138"/>
      <c r="N225" s="138"/>
      <c r="O225" s="138"/>
      <c r="Q225" s="138"/>
      <c r="R225" s="138"/>
      <c r="S225" s="138"/>
      <c r="T225" s="138"/>
      <c r="U225" s="138"/>
      <c r="V225" s="138"/>
      <c r="W225" s="138"/>
      <c r="X225" s="136"/>
      <c r="AA225" s="145">
        <v>213</v>
      </c>
      <c r="AB225" s="146" t="str">
        <f t="shared" si="15"/>
        <v/>
      </c>
      <c r="AC225" s="146" t="str">
        <f t="shared" si="16"/>
        <v/>
      </c>
      <c r="AP225" s="149" t="str">
        <f t="shared" si="17"/>
        <v/>
      </c>
      <c r="AQ225" s="149" t="str">
        <f t="shared" si="18"/>
        <v/>
      </c>
    </row>
    <row r="226" spans="2:43" x14ac:dyDescent="0.2">
      <c r="B226" s="194">
        <v>214</v>
      </c>
      <c r="C226" s="249"/>
      <c r="D226" s="249"/>
      <c r="E226" s="138"/>
      <c r="F226" s="138"/>
      <c r="G226" s="218"/>
      <c r="H226" s="138"/>
      <c r="I226" s="138"/>
      <c r="J226" s="138"/>
      <c r="K226" s="138"/>
      <c r="L226" s="138"/>
      <c r="M226" s="138"/>
      <c r="N226" s="138"/>
      <c r="O226" s="138"/>
      <c r="Q226" s="138"/>
      <c r="R226" s="138"/>
      <c r="S226" s="138"/>
      <c r="T226" s="138"/>
      <c r="U226" s="138"/>
      <c r="V226" s="138"/>
      <c r="W226" s="138"/>
      <c r="X226" s="136"/>
      <c r="AA226" s="145">
        <v>214</v>
      </c>
      <c r="AB226" s="146" t="str">
        <f t="shared" si="15"/>
        <v/>
      </c>
      <c r="AC226" s="146" t="str">
        <f t="shared" si="16"/>
        <v/>
      </c>
      <c r="AP226" s="149" t="str">
        <f t="shared" si="17"/>
        <v/>
      </c>
      <c r="AQ226" s="149" t="str">
        <f t="shared" si="18"/>
        <v/>
      </c>
    </row>
    <row r="227" spans="2:43" x14ac:dyDescent="0.2">
      <c r="B227" s="194">
        <v>215</v>
      </c>
      <c r="C227" s="249"/>
      <c r="D227" s="249"/>
      <c r="E227" s="138"/>
      <c r="F227" s="138"/>
      <c r="G227" s="218"/>
      <c r="H227" s="138"/>
      <c r="I227" s="138"/>
      <c r="J227" s="138"/>
      <c r="K227" s="138"/>
      <c r="L227" s="138"/>
      <c r="M227" s="138"/>
      <c r="N227" s="138"/>
      <c r="O227" s="138"/>
      <c r="Q227" s="138"/>
      <c r="R227" s="138"/>
      <c r="S227" s="138"/>
      <c r="T227" s="138"/>
      <c r="U227" s="138"/>
      <c r="V227" s="138"/>
      <c r="W227" s="138"/>
      <c r="X227" s="136"/>
      <c r="AA227" s="145">
        <v>215</v>
      </c>
      <c r="AB227" s="146" t="str">
        <f t="shared" si="15"/>
        <v/>
      </c>
      <c r="AC227" s="146" t="str">
        <f t="shared" si="16"/>
        <v/>
      </c>
      <c r="AP227" s="149" t="str">
        <f t="shared" si="17"/>
        <v/>
      </c>
      <c r="AQ227" s="149" t="str">
        <f t="shared" si="18"/>
        <v/>
      </c>
    </row>
    <row r="228" spans="2:43" x14ac:dyDescent="0.2">
      <c r="B228" s="194">
        <v>216</v>
      </c>
      <c r="C228" s="249"/>
      <c r="D228" s="249"/>
      <c r="E228" s="138"/>
      <c r="F228" s="138"/>
      <c r="G228" s="218"/>
      <c r="H228" s="138"/>
      <c r="I228" s="138"/>
      <c r="J228" s="138"/>
      <c r="K228" s="138"/>
      <c r="L228" s="138"/>
      <c r="M228" s="138"/>
      <c r="N228" s="138"/>
      <c r="O228" s="138"/>
      <c r="Q228" s="138"/>
      <c r="R228" s="138"/>
      <c r="S228" s="138"/>
      <c r="T228" s="138"/>
      <c r="U228" s="138"/>
      <c r="V228" s="138"/>
      <c r="W228" s="138"/>
      <c r="X228" s="136"/>
      <c r="AA228" s="145">
        <v>216</v>
      </c>
      <c r="AB228" s="146" t="str">
        <f t="shared" si="15"/>
        <v/>
      </c>
      <c r="AC228" s="146" t="str">
        <f t="shared" si="16"/>
        <v/>
      </c>
      <c r="AP228" s="149" t="str">
        <f t="shared" si="17"/>
        <v/>
      </c>
      <c r="AQ228" s="149" t="str">
        <f t="shared" si="18"/>
        <v/>
      </c>
    </row>
    <row r="229" spans="2:43" x14ac:dyDescent="0.2">
      <c r="B229" s="194">
        <v>217</v>
      </c>
      <c r="C229" s="249"/>
      <c r="D229" s="249"/>
      <c r="E229" s="138"/>
      <c r="F229" s="138"/>
      <c r="G229" s="218"/>
      <c r="H229" s="138"/>
      <c r="I229" s="138"/>
      <c r="J229" s="138"/>
      <c r="K229" s="138"/>
      <c r="L229" s="138"/>
      <c r="M229" s="138"/>
      <c r="N229" s="138"/>
      <c r="O229" s="138"/>
      <c r="Q229" s="138"/>
      <c r="R229" s="138"/>
      <c r="S229" s="138"/>
      <c r="T229" s="138"/>
      <c r="U229" s="138"/>
      <c r="V229" s="138"/>
      <c r="W229" s="138"/>
      <c r="X229" s="136"/>
      <c r="AA229" s="145">
        <v>217</v>
      </c>
      <c r="AB229" s="146" t="str">
        <f t="shared" si="15"/>
        <v/>
      </c>
      <c r="AC229" s="146" t="str">
        <f t="shared" si="16"/>
        <v/>
      </c>
      <c r="AP229" s="149" t="str">
        <f t="shared" si="17"/>
        <v/>
      </c>
      <c r="AQ229" s="149" t="str">
        <f t="shared" si="18"/>
        <v/>
      </c>
    </row>
    <row r="230" spans="2:43" x14ac:dyDescent="0.2">
      <c r="B230" s="194">
        <v>218</v>
      </c>
      <c r="C230" s="249"/>
      <c r="D230" s="249"/>
      <c r="E230" s="138"/>
      <c r="F230" s="138"/>
      <c r="G230" s="218"/>
      <c r="H230" s="138"/>
      <c r="I230" s="138"/>
      <c r="J230" s="138"/>
      <c r="K230" s="138"/>
      <c r="L230" s="138"/>
      <c r="M230" s="138"/>
      <c r="N230" s="138"/>
      <c r="O230" s="138"/>
      <c r="Q230" s="138"/>
      <c r="R230" s="138"/>
      <c r="S230" s="138"/>
      <c r="T230" s="138"/>
      <c r="U230" s="138"/>
      <c r="V230" s="138"/>
      <c r="W230" s="138"/>
      <c r="X230" s="136"/>
      <c r="AA230" s="145">
        <v>218</v>
      </c>
      <c r="AB230" s="146" t="str">
        <f t="shared" si="15"/>
        <v/>
      </c>
      <c r="AC230" s="146" t="str">
        <f t="shared" si="16"/>
        <v/>
      </c>
      <c r="AP230" s="149" t="str">
        <f t="shared" si="17"/>
        <v/>
      </c>
      <c r="AQ230" s="149" t="str">
        <f t="shared" si="18"/>
        <v/>
      </c>
    </row>
    <row r="231" spans="2:43" x14ac:dyDescent="0.2">
      <c r="B231" s="194">
        <v>219</v>
      </c>
      <c r="C231" s="249"/>
      <c r="D231" s="249"/>
      <c r="E231" s="138"/>
      <c r="F231" s="138"/>
      <c r="G231" s="218"/>
      <c r="H231" s="138"/>
      <c r="I231" s="138"/>
      <c r="J231" s="138"/>
      <c r="K231" s="138"/>
      <c r="L231" s="138"/>
      <c r="M231" s="138"/>
      <c r="N231" s="138"/>
      <c r="O231" s="138"/>
      <c r="Q231" s="138"/>
      <c r="R231" s="138"/>
      <c r="S231" s="138"/>
      <c r="T231" s="138"/>
      <c r="U231" s="138"/>
      <c r="V231" s="138"/>
      <c r="W231" s="138"/>
      <c r="X231" s="136"/>
      <c r="AA231" s="145">
        <v>219</v>
      </c>
      <c r="AB231" s="146" t="str">
        <f t="shared" si="15"/>
        <v/>
      </c>
      <c r="AC231" s="146" t="str">
        <f t="shared" si="16"/>
        <v/>
      </c>
      <c r="AP231" s="149" t="str">
        <f t="shared" si="17"/>
        <v/>
      </c>
      <c r="AQ231" s="149" t="str">
        <f t="shared" si="18"/>
        <v/>
      </c>
    </row>
    <row r="232" spans="2:43" x14ac:dyDescent="0.2">
      <c r="B232" s="194">
        <v>220</v>
      </c>
      <c r="C232" s="249"/>
      <c r="D232" s="249"/>
      <c r="E232" s="138"/>
      <c r="F232" s="138"/>
      <c r="G232" s="218"/>
      <c r="H232" s="138"/>
      <c r="I232" s="138"/>
      <c r="J232" s="138"/>
      <c r="K232" s="138"/>
      <c r="L232" s="138"/>
      <c r="M232" s="138"/>
      <c r="N232" s="138"/>
      <c r="O232" s="138"/>
      <c r="Q232" s="138"/>
      <c r="R232" s="138"/>
      <c r="S232" s="138"/>
      <c r="T232" s="138"/>
      <c r="U232" s="138"/>
      <c r="V232" s="138"/>
      <c r="W232" s="138"/>
      <c r="X232" s="136"/>
      <c r="AA232" s="145">
        <v>220</v>
      </c>
      <c r="AB232" s="146" t="str">
        <f t="shared" si="15"/>
        <v/>
      </c>
      <c r="AC232" s="146" t="str">
        <f t="shared" si="16"/>
        <v/>
      </c>
      <c r="AP232" s="149" t="str">
        <f t="shared" si="17"/>
        <v/>
      </c>
      <c r="AQ232" s="149" t="str">
        <f t="shared" si="18"/>
        <v/>
      </c>
    </row>
    <row r="233" spans="2:43" x14ac:dyDescent="0.2">
      <c r="B233" s="194">
        <v>221</v>
      </c>
      <c r="C233" s="249"/>
      <c r="D233" s="249"/>
      <c r="E233" s="138"/>
      <c r="F233" s="138"/>
      <c r="G233" s="218"/>
      <c r="H233" s="138"/>
      <c r="I233" s="138"/>
      <c r="J233" s="138"/>
      <c r="K233" s="138"/>
      <c r="L233" s="138"/>
      <c r="M233" s="138"/>
      <c r="N233" s="138"/>
      <c r="O233" s="138"/>
      <c r="Q233" s="138"/>
      <c r="R233" s="138"/>
      <c r="S233" s="138"/>
      <c r="T233" s="138"/>
      <c r="U233" s="138"/>
      <c r="V233" s="138"/>
      <c r="W233" s="138"/>
      <c r="X233" s="136"/>
      <c r="AA233" s="145">
        <v>221</v>
      </c>
      <c r="AB233" s="146" t="str">
        <f t="shared" si="15"/>
        <v/>
      </c>
      <c r="AC233" s="146" t="str">
        <f t="shared" si="16"/>
        <v/>
      </c>
      <c r="AP233" s="149" t="str">
        <f t="shared" si="17"/>
        <v/>
      </c>
      <c r="AQ233" s="149" t="str">
        <f t="shared" si="18"/>
        <v/>
      </c>
    </row>
    <row r="234" spans="2:43" x14ac:dyDescent="0.2">
      <c r="B234" s="194">
        <v>222</v>
      </c>
      <c r="C234" s="249"/>
      <c r="D234" s="249"/>
      <c r="E234" s="138"/>
      <c r="F234" s="138"/>
      <c r="G234" s="218"/>
      <c r="H234" s="138"/>
      <c r="I234" s="138"/>
      <c r="J234" s="138"/>
      <c r="K234" s="138"/>
      <c r="L234" s="138"/>
      <c r="M234" s="138"/>
      <c r="N234" s="138"/>
      <c r="O234" s="138"/>
      <c r="Q234" s="138"/>
      <c r="R234" s="138"/>
      <c r="S234" s="138"/>
      <c r="T234" s="138"/>
      <c r="U234" s="138"/>
      <c r="V234" s="138"/>
      <c r="W234" s="138"/>
      <c r="X234" s="136"/>
      <c r="AA234" s="145">
        <v>222</v>
      </c>
      <c r="AB234" s="146" t="str">
        <f t="shared" si="15"/>
        <v/>
      </c>
      <c r="AC234" s="146" t="str">
        <f t="shared" si="16"/>
        <v/>
      </c>
      <c r="AP234" s="149" t="str">
        <f t="shared" si="17"/>
        <v/>
      </c>
      <c r="AQ234" s="149" t="str">
        <f t="shared" si="18"/>
        <v/>
      </c>
    </row>
    <row r="235" spans="2:43" x14ac:dyDescent="0.2">
      <c r="B235" s="194">
        <v>223</v>
      </c>
      <c r="C235" s="249"/>
      <c r="D235" s="249"/>
      <c r="E235" s="138"/>
      <c r="F235" s="138"/>
      <c r="G235" s="218"/>
      <c r="H235" s="138"/>
      <c r="I235" s="138"/>
      <c r="J235" s="138"/>
      <c r="K235" s="138"/>
      <c r="L235" s="138"/>
      <c r="M235" s="138"/>
      <c r="N235" s="138"/>
      <c r="O235" s="138"/>
      <c r="Q235" s="138"/>
      <c r="R235" s="138"/>
      <c r="S235" s="138"/>
      <c r="T235" s="138"/>
      <c r="U235" s="138"/>
      <c r="V235" s="138"/>
      <c r="W235" s="138"/>
      <c r="X235" s="136"/>
      <c r="AA235" s="145">
        <v>223</v>
      </c>
      <c r="AB235" s="146" t="str">
        <f t="shared" si="15"/>
        <v/>
      </c>
      <c r="AC235" s="146" t="str">
        <f t="shared" si="16"/>
        <v/>
      </c>
      <c r="AP235" s="149" t="str">
        <f t="shared" si="17"/>
        <v/>
      </c>
      <c r="AQ235" s="149" t="str">
        <f t="shared" si="18"/>
        <v/>
      </c>
    </row>
    <row r="236" spans="2:43" x14ac:dyDescent="0.2">
      <c r="B236" s="194">
        <v>224</v>
      </c>
      <c r="C236" s="249"/>
      <c r="D236" s="249"/>
      <c r="E236" s="138"/>
      <c r="F236" s="138"/>
      <c r="G236" s="218"/>
      <c r="H236" s="138"/>
      <c r="I236" s="138"/>
      <c r="J236" s="138"/>
      <c r="K236" s="138"/>
      <c r="L236" s="138"/>
      <c r="M236" s="138"/>
      <c r="N236" s="138"/>
      <c r="O236" s="138"/>
      <c r="Q236" s="138"/>
      <c r="R236" s="138"/>
      <c r="S236" s="138"/>
      <c r="T236" s="138"/>
      <c r="U236" s="138"/>
      <c r="V236" s="138"/>
      <c r="W236" s="138"/>
      <c r="X236" s="136"/>
      <c r="AA236" s="145">
        <v>224</v>
      </c>
      <c r="AB236" s="146" t="str">
        <f t="shared" si="15"/>
        <v/>
      </c>
      <c r="AC236" s="146" t="str">
        <f t="shared" si="16"/>
        <v/>
      </c>
      <c r="AP236" s="149" t="str">
        <f t="shared" si="17"/>
        <v/>
      </c>
      <c r="AQ236" s="149" t="str">
        <f t="shared" si="18"/>
        <v/>
      </c>
    </row>
    <row r="237" spans="2:43" x14ac:dyDescent="0.2">
      <c r="B237" s="194">
        <v>225</v>
      </c>
      <c r="C237" s="249"/>
      <c r="D237" s="249"/>
      <c r="E237" s="138"/>
      <c r="F237" s="138"/>
      <c r="G237" s="218"/>
      <c r="H237" s="138"/>
      <c r="I237" s="138"/>
      <c r="J237" s="138"/>
      <c r="K237" s="138"/>
      <c r="L237" s="138"/>
      <c r="M237" s="138"/>
      <c r="N237" s="138"/>
      <c r="O237" s="138"/>
      <c r="Q237" s="138"/>
      <c r="R237" s="138"/>
      <c r="S237" s="138"/>
      <c r="T237" s="138"/>
      <c r="U237" s="138"/>
      <c r="V237" s="138"/>
      <c r="W237" s="138"/>
      <c r="X237" s="136"/>
      <c r="AA237" s="145">
        <v>225</v>
      </c>
      <c r="AB237" s="146" t="str">
        <f t="shared" si="15"/>
        <v/>
      </c>
      <c r="AC237" s="146" t="str">
        <f t="shared" si="16"/>
        <v/>
      </c>
      <c r="AP237" s="149" t="str">
        <f t="shared" si="17"/>
        <v/>
      </c>
      <c r="AQ237" s="149" t="str">
        <f t="shared" si="18"/>
        <v/>
      </c>
    </row>
    <row r="238" spans="2:43" x14ac:dyDescent="0.2">
      <c r="B238" s="194">
        <v>226</v>
      </c>
      <c r="C238" s="249"/>
      <c r="D238" s="249"/>
      <c r="E238" s="138"/>
      <c r="F238" s="138"/>
      <c r="G238" s="218"/>
      <c r="H238" s="138"/>
      <c r="I238" s="138"/>
      <c r="J238" s="138"/>
      <c r="K238" s="138"/>
      <c r="L238" s="138"/>
      <c r="M238" s="138"/>
      <c r="N238" s="138"/>
      <c r="O238" s="138"/>
      <c r="Q238" s="138"/>
      <c r="R238" s="138"/>
      <c r="S238" s="138"/>
      <c r="T238" s="138"/>
      <c r="U238" s="138"/>
      <c r="V238" s="138"/>
      <c r="W238" s="138"/>
      <c r="X238" s="136"/>
      <c r="AA238" s="145">
        <v>226</v>
      </c>
      <c r="AB238" s="146" t="str">
        <f t="shared" si="15"/>
        <v/>
      </c>
      <c r="AC238" s="146" t="str">
        <f t="shared" si="16"/>
        <v/>
      </c>
      <c r="AP238" s="149" t="str">
        <f t="shared" si="17"/>
        <v/>
      </c>
      <c r="AQ238" s="149" t="str">
        <f t="shared" si="18"/>
        <v/>
      </c>
    </row>
    <row r="239" spans="2:43" x14ac:dyDescent="0.2">
      <c r="B239" s="194">
        <v>227</v>
      </c>
      <c r="C239" s="249"/>
      <c r="D239" s="249"/>
      <c r="E239" s="138"/>
      <c r="F239" s="138"/>
      <c r="G239" s="218"/>
      <c r="H239" s="138"/>
      <c r="I239" s="138"/>
      <c r="J239" s="138"/>
      <c r="K239" s="138"/>
      <c r="L239" s="138"/>
      <c r="M239" s="138"/>
      <c r="N239" s="138"/>
      <c r="O239" s="138"/>
      <c r="Q239" s="138"/>
      <c r="R239" s="138"/>
      <c r="S239" s="138"/>
      <c r="T239" s="138"/>
      <c r="U239" s="138"/>
      <c r="V239" s="138"/>
      <c r="W239" s="138"/>
      <c r="X239" s="136"/>
      <c r="AA239" s="145">
        <v>227</v>
      </c>
      <c r="AB239" s="146" t="str">
        <f t="shared" si="15"/>
        <v/>
      </c>
      <c r="AC239" s="146" t="str">
        <f t="shared" si="16"/>
        <v/>
      </c>
      <c r="AP239" s="149" t="str">
        <f t="shared" si="17"/>
        <v/>
      </c>
      <c r="AQ239" s="149" t="str">
        <f t="shared" si="18"/>
        <v/>
      </c>
    </row>
    <row r="240" spans="2:43" x14ac:dyDescent="0.2">
      <c r="B240" s="194">
        <v>228</v>
      </c>
      <c r="C240" s="249"/>
      <c r="D240" s="249"/>
      <c r="E240" s="138"/>
      <c r="F240" s="138"/>
      <c r="G240" s="218"/>
      <c r="H240" s="138"/>
      <c r="I240" s="138"/>
      <c r="J240" s="138"/>
      <c r="K240" s="138"/>
      <c r="L240" s="138"/>
      <c r="M240" s="138"/>
      <c r="N240" s="138"/>
      <c r="O240" s="138"/>
      <c r="Q240" s="138"/>
      <c r="R240" s="138"/>
      <c r="S240" s="138"/>
      <c r="T240" s="138"/>
      <c r="U240" s="138"/>
      <c r="V240" s="138"/>
      <c r="W240" s="138"/>
      <c r="X240" s="136"/>
      <c r="AA240" s="145">
        <v>228</v>
      </c>
      <c r="AB240" s="146" t="str">
        <f t="shared" si="15"/>
        <v/>
      </c>
      <c r="AC240" s="146" t="str">
        <f t="shared" si="16"/>
        <v/>
      </c>
      <c r="AP240" s="149" t="str">
        <f t="shared" si="17"/>
        <v/>
      </c>
      <c r="AQ240" s="149" t="str">
        <f t="shared" si="18"/>
        <v/>
      </c>
    </row>
    <row r="241" spans="2:43" x14ac:dyDescent="0.2">
      <c r="B241" s="194">
        <v>229</v>
      </c>
      <c r="C241" s="249"/>
      <c r="D241" s="249"/>
      <c r="E241" s="138"/>
      <c r="F241" s="138"/>
      <c r="G241" s="218"/>
      <c r="H241" s="138"/>
      <c r="I241" s="138"/>
      <c r="J241" s="138"/>
      <c r="K241" s="138"/>
      <c r="L241" s="138"/>
      <c r="M241" s="138"/>
      <c r="N241" s="138"/>
      <c r="O241" s="138"/>
      <c r="Q241" s="138"/>
      <c r="R241" s="138"/>
      <c r="S241" s="138"/>
      <c r="T241" s="138"/>
      <c r="U241" s="138"/>
      <c r="V241" s="138"/>
      <c r="W241" s="138"/>
      <c r="X241" s="136"/>
      <c r="AA241" s="145">
        <v>229</v>
      </c>
      <c r="AB241" s="146" t="str">
        <f t="shared" si="15"/>
        <v/>
      </c>
      <c r="AC241" s="146" t="str">
        <f t="shared" si="16"/>
        <v/>
      </c>
      <c r="AP241" s="149" t="str">
        <f t="shared" si="17"/>
        <v/>
      </c>
      <c r="AQ241" s="149" t="str">
        <f t="shared" si="18"/>
        <v/>
      </c>
    </row>
    <row r="242" spans="2:43" x14ac:dyDescent="0.2">
      <c r="B242" s="194">
        <v>230</v>
      </c>
      <c r="C242" s="249"/>
      <c r="D242" s="249"/>
      <c r="E242" s="138"/>
      <c r="F242" s="138"/>
      <c r="G242" s="218"/>
      <c r="H242" s="138"/>
      <c r="I242" s="138"/>
      <c r="J242" s="138"/>
      <c r="K242" s="138"/>
      <c r="L242" s="138"/>
      <c r="M242" s="138"/>
      <c r="N242" s="138"/>
      <c r="O242" s="138"/>
      <c r="Q242" s="138"/>
      <c r="R242" s="138"/>
      <c r="S242" s="138"/>
      <c r="T242" s="138"/>
      <c r="U242" s="138"/>
      <c r="V242" s="138"/>
      <c r="W242" s="138"/>
      <c r="X242" s="136"/>
      <c r="AA242" s="145">
        <v>230</v>
      </c>
      <c r="AB242" s="146" t="str">
        <f t="shared" si="15"/>
        <v/>
      </c>
      <c r="AC242" s="146" t="str">
        <f t="shared" si="16"/>
        <v/>
      </c>
      <c r="AP242" s="149" t="str">
        <f t="shared" si="17"/>
        <v/>
      </c>
      <c r="AQ242" s="149" t="str">
        <f t="shared" si="18"/>
        <v/>
      </c>
    </row>
    <row r="243" spans="2:43" x14ac:dyDescent="0.2">
      <c r="B243" s="194">
        <v>231</v>
      </c>
      <c r="C243" s="249"/>
      <c r="D243" s="249"/>
      <c r="E243" s="138"/>
      <c r="F243" s="138"/>
      <c r="G243" s="218"/>
      <c r="H243" s="138"/>
      <c r="I243" s="138"/>
      <c r="J243" s="138"/>
      <c r="K243" s="138"/>
      <c r="L243" s="138"/>
      <c r="M243" s="138"/>
      <c r="N243" s="138"/>
      <c r="O243" s="138"/>
      <c r="Q243" s="138"/>
      <c r="R243" s="138"/>
      <c r="S243" s="138"/>
      <c r="T243" s="138"/>
      <c r="U243" s="138"/>
      <c r="V243" s="138"/>
      <c r="W243" s="138"/>
      <c r="X243" s="136"/>
      <c r="AA243" s="145">
        <v>231</v>
      </c>
      <c r="AB243" s="146" t="str">
        <f t="shared" si="15"/>
        <v/>
      </c>
      <c r="AC243" s="146" t="str">
        <f t="shared" si="16"/>
        <v/>
      </c>
      <c r="AP243" s="149" t="str">
        <f t="shared" si="17"/>
        <v/>
      </c>
      <c r="AQ243" s="149" t="str">
        <f t="shared" si="18"/>
        <v/>
      </c>
    </row>
    <row r="244" spans="2:43" x14ac:dyDescent="0.2">
      <c r="B244" s="194">
        <v>232</v>
      </c>
      <c r="C244" s="249"/>
      <c r="D244" s="249"/>
      <c r="E244" s="138"/>
      <c r="F244" s="138"/>
      <c r="G244" s="218"/>
      <c r="H244" s="138"/>
      <c r="I244" s="138"/>
      <c r="J244" s="138"/>
      <c r="K244" s="138"/>
      <c r="L244" s="138"/>
      <c r="M244" s="138"/>
      <c r="N244" s="138"/>
      <c r="O244" s="138"/>
      <c r="Q244" s="138"/>
      <c r="R244" s="138"/>
      <c r="S244" s="138"/>
      <c r="T244" s="138"/>
      <c r="U244" s="138"/>
      <c r="V244" s="138"/>
      <c r="W244" s="138"/>
      <c r="X244" s="136"/>
      <c r="AA244" s="145">
        <v>232</v>
      </c>
      <c r="AB244" s="146" t="str">
        <f t="shared" si="15"/>
        <v/>
      </c>
      <c r="AC244" s="146" t="str">
        <f t="shared" si="16"/>
        <v/>
      </c>
      <c r="AP244" s="149" t="str">
        <f t="shared" si="17"/>
        <v/>
      </c>
      <c r="AQ244" s="149" t="str">
        <f t="shared" si="18"/>
        <v/>
      </c>
    </row>
    <row r="245" spans="2:43" x14ac:dyDescent="0.2">
      <c r="B245" s="194">
        <v>233</v>
      </c>
      <c r="C245" s="249"/>
      <c r="D245" s="249"/>
      <c r="E245" s="138"/>
      <c r="F245" s="138"/>
      <c r="G245" s="218"/>
      <c r="H245" s="138"/>
      <c r="I245" s="138"/>
      <c r="J245" s="138"/>
      <c r="K245" s="138"/>
      <c r="L245" s="138"/>
      <c r="M245" s="138"/>
      <c r="N245" s="138"/>
      <c r="O245" s="138"/>
      <c r="Q245" s="138"/>
      <c r="R245" s="138"/>
      <c r="S245" s="138"/>
      <c r="T245" s="138"/>
      <c r="U245" s="138"/>
      <c r="V245" s="138"/>
      <c r="W245" s="138"/>
      <c r="X245" s="136"/>
      <c r="AA245" s="145">
        <v>233</v>
      </c>
      <c r="AB245" s="146" t="str">
        <f t="shared" si="15"/>
        <v/>
      </c>
      <c r="AC245" s="146" t="str">
        <f t="shared" si="16"/>
        <v/>
      </c>
      <c r="AP245" s="149" t="str">
        <f t="shared" si="17"/>
        <v/>
      </c>
      <c r="AQ245" s="149" t="str">
        <f t="shared" si="18"/>
        <v/>
      </c>
    </row>
    <row r="246" spans="2:43" x14ac:dyDescent="0.2">
      <c r="B246" s="194">
        <v>234</v>
      </c>
      <c r="C246" s="249"/>
      <c r="D246" s="249"/>
      <c r="E246" s="138"/>
      <c r="F246" s="138"/>
      <c r="G246" s="218"/>
      <c r="H246" s="138"/>
      <c r="I246" s="138"/>
      <c r="J246" s="138"/>
      <c r="K246" s="138"/>
      <c r="L246" s="138"/>
      <c r="M246" s="138"/>
      <c r="N246" s="138"/>
      <c r="O246" s="138"/>
      <c r="Q246" s="138"/>
      <c r="R246" s="138"/>
      <c r="S246" s="138"/>
      <c r="T246" s="138"/>
      <c r="U246" s="138"/>
      <c r="V246" s="138"/>
      <c r="W246" s="138"/>
      <c r="X246" s="136"/>
      <c r="AA246" s="145">
        <v>234</v>
      </c>
      <c r="AB246" s="146" t="str">
        <f t="shared" si="15"/>
        <v/>
      </c>
      <c r="AC246" s="146" t="str">
        <f t="shared" si="16"/>
        <v/>
      </c>
      <c r="AP246" s="149" t="str">
        <f t="shared" si="17"/>
        <v/>
      </c>
      <c r="AQ246" s="149" t="str">
        <f t="shared" si="18"/>
        <v/>
      </c>
    </row>
    <row r="247" spans="2:43" x14ac:dyDescent="0.2">
      <c r="B247" s="194">
        <v>235</v>
      </c>
      <c r="C247" s="249"/>
      <c r="D247" s="249"/>
      <c r="E247" s="138"/>
      <c r="F247" s="138"/>
      <c r="G247" s="218"/>
      <c r="H247" s="138"/>
      <c r="I247" s="138"/>
      <c r="J247" s="138"/>
      <c r="K247" s="138"/>
      <c r="L247" s="138"/>
      <c r="M247" s="138"/>
      <c r="N247" s="138"/>
      <c r="O247" s="138"/>
      <c r="Q247" s="138"/>
      <c r="R247" s="138"/>
      <c r="S247" s="138"/>
      <c r="T247" s="138"/>
      <c r="U247" s="138"/>
      <c r="V247" s="138"/>
      <c r="W247" s="138"/>
      <c r="X247" s="136"/>
      <c r="AA247" s="145">
        <v>235</v>
      </c>
      <c r="AB247" s="146" t="str">
        <f t="shared" si="15"/>
        <v/>
      </c>
      <c r="AC247" s="146" t="str">
        <f t="shared" si="16"/>
        <v/>
      </c>
      <c r="AP247" s="149" t="str">
        <f t="shared" si="17"/>
        <v/>
      </c>
      <c r="AQ247" s="149" t="str">
        <f t="shared" si="18"/>
        <v/>
      </c>
    </row>
    <row r="248" spans="2:43" x14ac:dyDescent="0.2">
      <c r="B248" s="194">
        <v>236</v>
      </c>
      <c r="C248" s="249"/>
      <c r="D248" s="249"/>
      <c r="E248" s="138"/>
      <c r="F248" s="138"/>
      <c r="G248" s="218"/>
      <c r="H248" s="138"/>
      <c r="I248" s="138"/>
      <c r="J248" s="138"/>
      <c r="K248" s="138"/>
      <c r="L248" s="138"/>
      <c r="M248" s="138"/>
      <c r="N248" s="138"/>
      <c r="O248" s="138"/>
      <c r="Q248" s="138"/>
      <c r="R248" s="138"/>
      <c r="S248" s="138"/>
      <c r="T248" s="138"/>
      <c r="U248" s="138"/>
      <c r="V248" s="138"/>
      <c r="W248" s="138"/>
      <c r="X248" s="136"/>
      <c r="AA248" s="145">
        <v>236</v>
      </c>
      <c r="AB248" s="146" t="str">
        <f t="shared" si="15"/>
        <v/>
      </c>
      <c r="AC248" s="146" t="str">
        <f t="shared" si="16"/>
        <v/>
      </c>
      <c r="AP248" s="149" t="str">
        <f t="shared" si="17"/>
        <v/>
      </c>
      <c r="AQ248" s="149" t="str">
        <f t="shared" si="18"/>
        <v/>
      </c>
    </row>
    <row r="249" spans="2:43" x14ac:dyDescent="0.2">
      <c r="B249" s="194">
        <v>237</v>
      </c>
      <c r="C249" s="249"/>
      <c r="D249" s="249"/>
      <c r="E249" s="138"/>
      <c r="F249" s="138"/>
      <c r="G249" s="218"/>
      <c r="H249" s="138"/>
      <c r="I249" s="138"/>
      <c r="J249" s="138"/>
      <c r="K249" s="138"/>
      <c r="L249" s="138"/>
      <c r="M249" s="138"/>
      <c r="N249" s="138"/>
      <c r="O249" s="138"/>
      <c r="Q249" s="138"/>
      <c r="R249" s="138"/>
      <c r="S249" s="138"/>
      <c r="T249" s="138"/>
      <c r="U249" s="138"/>
      <c r="V249" s="138"/>
      <c r="W249" s="138"/>
      <c r="X249" s="136"/>
      <c r="AA249" s="145">
        <v>237</v>
      </c>
      <c r="AB249" s="146" t="str">
        <f t="shared" si="15"/>
        <v/>
      </c>
      <c r="AC249" s="146" t="str">
        <f t="shared" si="16"/>
        <v/>
      </c>
      <c r="AP249" s="149" t="str">
        <f t="shared" si="17"/>
        <v/>
      </c>
      <c r="AQ249" s="149" t="str">
        <f t="shared" si="18"/>
        <v/>
      </c>
    </row>
    <row r="250" spans="2:43" x14ac:dyDescent="0.2">
      <c r="B250" s="194">
        <v>238</v>
      </c>
      <c r="C250" s="249"/>
      <c r="D250" s="249"/>
      <c r="E250" s="138"/>
      <c r="F250" s="138"/>
      <c r="G250" s="218"/>
      <c r="H250" s="138"/>
      <c r="I250" s="138"/>
      <c r="J250" s="138"/>
      <c r="K250" s="138"/>
      <c r="L250" s="138"/>
      <c r="M250" s="138"/>
      <c r="N250" s="138"/>
      <c r="O250" s="138"/>
      <c r="Q250" s="138"/>
      <c r="R250" s="138"/>
      <c r="S250" s="138"/>
      <c r="T250" s="138"/>
      <c r="U250" s="138"/>
      <c r="V250" s="138"/>
      <c r="W250" s="138"/>
      <c r="X250" s="136"/>
      <c r="AA250" s="145">
        <v>238</v>
      </c>
      <c r="AB250" s="146" t="str">
        <f t="shared" si="15"/>
        <v/>
      </c>
      <c r="AC250" s="146" t="str">
        <f t="shared" si="16"/>
        <v/>
      </c>
      <c r="AP250" s="149" t="str">
        <f t="shared" si="17"/>
        <v/>
      </c>
      <c r="AQ250" s="149" t="str">
        <f t="shared" si="18"/>
        <v/>
      </c>
    </row>
    <row r="251" spans="2:43" x14ac:dyDescent="0.2">
      <c r="B251" s="194">
        <v>239</v>
      </c>
      <c r="C251" s="249"/>
      <c r="D251" s="249"/>
      <c r="E251" s="138"/>
      <c r="F251" s="138"/>
      <c r="G251" s="218"/>
      <c r="H251" s="138"/>
      <c r="I251" s="138"/>
      <c r="J251" s="138"/>
      <c r="K251" s="138"/>
      <c r="L251" s="138"/>
      <c r="M251" s="138"/>
      <c r="N251" s="138"/>
      <c r="O251" s="138"/>
      <c r="Q251" s="138"/>
      <c r="R251" s="138"/>
      <c r="S251" s="138"/>
      <c r="T251" s="138"/>
      <c r="U251" s="138"/>
      <c r="V251" s="138"/>
      <c r="W251" s="138"/>
      <c r="X251" s="136"/>
      <c r="AA251" s="145">
        <v>239</v>
      </c>
      <c r="AB251" s="146" t="str">
        <f t="shared" si="15"/>
        <v/>
      </c>
      <c r="AC251" s="146" t="str">
        <f t="shared" si="16"/>
        <v/>
      </c>
      <c r="AP251" s="149" t="str">
        <f t="shared" si="17"/>
        <v/>
      </c>
      <c r="AQ251" s="149" t="str">
        <f t="shared" si="18"/>
        <v/>
      </c>
    </row>
    <row r="252" spans="2:43" x14ac:dyDescent="0.2">
      <c r="B252" s="194">
        <v>240</v>
      </c>
      <c r="C252" s="249"/>
      <c r="D252" s="249"/>
      <c r="E252" s="138"/>
      <c r="F252" s="138"/>
      <c r="G252" s="218"/>
      <c r="H252" s="138"/>
      <c r="I252" s="138"/>
      <c r="J252" s="138"/>
      <c r="K252" s="138"/>
      <c r="L252" s="138"/>
      <c r="M252" s="138"/>
      <c r="N252" s="138"/>
      <c r="O252" s="138"/>
      <c r="Q252" s="138"/>
      <c r="R252" s="138"/>
      <c r="S252" s="138"/>
      <c r="T252" s="138"/>
      <c r="U252" s="138"/>
      <c r="V252" s="138"/>
      <c r="W252" s="138"/>
      <c r="X252" s="136"/>
      <c r="AA252" s="145">
        <v>240</v>
      </c>
      <c r="AB252" s="146" t="str">
        <f t="shared" si="15"/>
        <v/>
      </c>
      <c r="AC252" s="146" t="str">
        <f t="shared" si="16"/>
        <v/>
      </c>
      <c r="AP252" s="149" t="str">
        <f t="shared" si="17"/>
        <v/>
      </c>
      <c r="AQ252" s="149" t="str">
        <f t="shared" si="18"/>
        <v/>
      </c>
    </row>
    <row r="253" spans="2:43" x14ac:dyDescent="0.2">
      <c r="B253" s="194">
        <v>241</v>
      </c>
      <c r="C253" s="249"/>
      <c r="D253" s="249"/>
      <c r="E253" s="138"/>
      <c r="F253" s="138"/>
      <c r="G253" s="218"/>
      <c r="H253" s="138"/>
      <c r="I253" s="138"/>
      <c r="J253" s="138"/>
      <c r="K253" s="138"/>
      <c r="L253" s="138"/>
      <c r="M253" s="138"/>
      <c r="N253" s="138"/>
      <c r="O253" s="138"/>
      <c r="Q253" s="138"/>
      <c r="R253" s="138"/>
      <c r="S253" s="138"/>
      <c r="T253" s="138"/>
      <c r="U253" s="138"/>
      <c r="V253" s="138"/>
      <c r="W253" s="138"/>
      <c r="X253" s="136"/>
      <c r="AA253" s="145">
        <v>241</v>
      </c>
      <c r="AB253" s="146" t="str">
        <f t="shared" si="15"/>
        <v/>
      </c>
      <c r="AC253" s="146" t="str">
        <f t="shared" si="16"/>
        <v/>
      </c>
      <c r="AP253" s="149" t="str">
        <f t="shared" si="17"/>
        <v/>
      </c>
      <c r="AQ253" s="149" t="str">
        <f t="shared" si="18"/>
        <v/>
      </c>
    </row>
    <row r="254" spans="2:43" x14ac:dyDescent="0.2">
      <c r="B254" s="194">
        <v>242</v>
      </c>
      <c r="C254" s="249"/>
      <c r="D254" s="249"/>
      <c r="E254" s="138"/>
      <c r="F254" s="138"/>
      <c r="G254" s="218"/>
      <c r="H254" s="138"/>
      <c r="I254" s="138"/>
      <c r="J254" s="138"/>
      <c r="K254" s="138"/>
      <c r="L254" s="138"/>
      <c r="M254" s="138"/>
      <c r="N254" s="138"/>
      <c r="O254" s="138"/>
      <c r="Q254" s="138"/>
      <c r="R254" s="138"/>
      <c r="S254" s="138"/>
      <c r="T254" s="138"/>
      <c r="U254" s="138"/>
      <c r="V254" s="138"/>
      <c r="W254" s="138"/>
      <c r="X254" s="136"/>
      <c r="AA254" s="145">
        <v>242</v>
      </c>
      <c r="AB254" s="146" t="str">
        <f t="shared" si="15"/>
        <v/>
      </c>
      <c r="AC254" s="146" t="str">
        <f t="shared" si="16"/>
        <v/>
      </c>
      <c r="AP254" s="149" t="str">
        <f t="shared" si="17"/>
        <v/>
      </c>
      <c r="AQ254" s="149" t="str">
        <f t="shared" si="18"/>
        <v/>
      </c>
    </row>
    <row r="255" spans="2:43" x14ac:dyDescent="0.2">
      <c r="B255" s="194">
        <v>243</v>
      </c>
      <c r="C255" s="249"/>
      <c r="D255" s="249"/>
      <c r="E255" s="138"/>
      <c r="F255" s="138"/>
      <c r="G255" s="218"/>
      <c r="H255" s="138"/>
      <c r="I255" s="138"/>
      <c r="J255" s="138"/>
      <c r="K255" s="138"/>
      <c r="L255" s="138"/>
      <c r="M255" s="138"/>
      <c r="N255" s="138"/>
      <c r="O255" s="138"/>
      <c r="Q255" s="138"/>
      <c r="R255" s="138"/>
      <c r="S255" s="138"/>
      <c r="T255" s="138"/>
      <c r="U255" s="138"/>
      <c r="V255" s="138"/>
      <c r="W255" s="138"/>
      <c r="X255" s="136"/>
      <c r="AA255" s="145">
        <v>243</v>
      </c>
      <c r="AB255" s="146" t="str">
        <f t="shared" si="15"/>
        <v/>
      </c>
      <c r="AC255" s="146" t="str">
        <f t="shared" si="16"/>
        <v/>
      </c>
      <c r="AP255" s="149" t="str">
        <f t="shared" si="17"/>
        <v/>
      </c>
      <c r="AQ255" s="149" t="str">
        <f t="shared" si="18"/>
        <v/>
      </c>
    </row>
    <row r="256" spans="2:43" x14ac:dyDescent="0.2">
      <c r="B256" s="194">
        <v>244</v>
      </c>
      <c r="C256" s="249"/>
      <c r="D256" s="249"/>
      <c r="E256" s="138"/>
      <c r="F256" s="138"/>
      <c r="G256" s="218"/>
      <c r="H256" s="138"/>
      <c r="I256" s="138"/>
      <c r="J256" s="138"/>
      <c r="K256" s="138"/>
      <c r="L256" s="138"/>
      <c r="M256" s="138"/>
      <c r="N256" s="138"/>
      <c r="O256" s="138"/>
      <c r="Q256" s="138"/>
      <c r="R256" s="138"/>
      <c r="S256" s="138"/>
      <c r="T256" s="138"/>
      <c r="U256" s="138"/>
      <c r="V256" s="138"/>
      <c r="W256" s="138"/>
      <c r="X256" s="136"/>
      <c r="AA256" s="145">
        <v>244</v>
      </c>
      <c r="AB256" s="146" t="str">
        <f t="shared" si="15"/>
        <v/>
      </c>
      <c r="AC256" s="146" t="str">
        <f t="shared" si="16"/>
        <v/>
      </c>
      <c r="AP256" s="149" t="str">
        <f t="shared" si="17"/>
        <v/>
      </c>
      <c r="AQ256" s="149" t="str">
        <f t="shared" si="18"/>
        <v/>
      </c>
    </row>
    <row r="257" spans="2:43" x14ac:dyDescent="0.2">
      <c r="B257" s="194">
        <v>245</v>
      </c>
      <c r="C257" s="249"/>
      <c r="D257" s="249"/>
      <c r="E257" s="138"/>
      <c r="F257" s="138"/>
      <c r="G257" s="218"/>
      <c r="H257" s="138"/>
      <c r="I257" s="138"/>
      <c r="J257" s="138"/>
      <c r="K257" s="138"/>
      <c r="L257" s="138"/>
      <c r="M257" s="138"/>
      <c r="N257" s="138"/>
      <c r="O257" s="138"/>
      <c r="Q257" s="138"/>
      <c r="R257" s="138"/>
      <c r="S257" s="138"/>
      <c r="T257" s="138"/>
      <c r="U257" s="138"/>
      <c r="V257" s="138"/>
      <c r="W257" s="138"/>
      <c r="X257" s="136"/>
      <c r="AA257" s="145">
        <v>245</v>
      </c>
      <c r="AB257" s="146" t="str">
        <f t="shared" si="15"/>
        <v/>
      </c>
      <c r="AC257" s="146" t="str">
        <f t="shared" si="16"/>
        <v/>
      </c>
      <c r="AP257" s="149" t="str">
        <f t="shared" si="17"/>
        <v/>
      </c>
      <c r="AQ257" s="149" t="str">
        <f t="shared" si="18"/>
        <v/>
      </c>
    </row>
    <row r="258" spans="2:43" x14ac:dyDescent="0.2">
      <c r="B258" s="194">
        <v>246</v>
      </c>
      <c r="C258" s="249"/>
      <c r="D258" s="249"/>
      <c r="E258" s="138"/>
      <c r="F258" s="138"/>
      <c r="G258" s="218"/>
      <c r="H258" s="138"/>
      <c r="I258" s="138"/>
      <c r="J258" s="138"/>
      <c r="K258" s="138"/>
      <c r="L258" s="138"/>
      <c r="M258" s="138"/>
      <c r="N258" s="138"/>
      <c r="O258" s="138"/>
      <c r="Q258" s="138"/>
      <c r="R258" s="138"/>
      <c r="S258" s="138"/>
      <c r="T258" s="138"/>
      <c r="U258" s="138"/>
      <c r="V258" s="138"/>
      <c r="W258" s="138"/>
      <c r="X258" s="136"/>
      <c r="AA258" s="145">
        <v>246</v>
      </c>
      <c r="AB258" s="146" t="str">
        <f t="shared" si="15"/>
        <v/>
      </c>
      <c r="AC258" s="146" t="str">
        <f t="shared" si="16"/>
        <v/>
      </c>
      <c r="AP258" s="149" t="str">
        <f t="shared" si="17"/>
        <v/>
      </c>
      <c r="AQ258" s="149" t="str">
        <f t="shared" si="18"/>
        <v/>
      </c>
    </row>
    <row r="259" spans="2:43" x14ac:dyDescent="0.2">
      <c r="B259" s="194">
        <v>247</v>
      </c>
      <c r="C259" s="249"/>
      <c r="D259" s="249"/>
      <c r="E259" s="138"/>
      <c r="F259" s="138"/>
      <c r="G259" s="218"/>
      <c r="H259" s="138"/>
      <c r="I259" s="138"/>
      <c r="J259" s="138"/>
      <c r="K259" s="138"/>
      <c r="L259" s="138"/>
      <c r="M259" s="138"/>
      <c r="N259" s="138"/>
      <c r="O259" s="138"/>
      <c r="Q259" s="138"/>
      <c r="R259" s="138"/>
      <c r="S259" s="138"/>
      <c r="T259" s="138"/>
      <c r="U259" s="138"/>
      <c r="V259" s="138"/>
      <c r="W259" s="138"/>
      <c r="X259" s="136"/>
      <c r="AA259" s="145">
        <v>247</v>
      </c>
      <c r="AB259" s="146" t="str">
        <f t="shared" si="15"/>
        <v/>
      </c>
      <c r="AC259" s="146" t="str">
        <f t="shared" si="16"/>
        <v/>
      </c>
      <c r="AP259" s="149" t="str">
        <f t="shared" si="17"/>
        <v/>
      </c>
      <c r="AQ259" s="149" t="str">
        <f t="shared" si="18"/>
        <v/>
      </c>
    </row>
    <row r="260" spans="2:43" x14ac:dyDescent="0.2">
      <c r="B260" s="194">
        <v>248</v>
      </c>
      <c r="C260" s="249"/>
      <c r="D260" s="249"/>
      <c r="E260" s="138"/>
      <c r="F260" s="138"/>
      <c r="G260" s="218"/>
      <c r="H260" s="138"/>
      <c r="I260" s="138"/>
      <c r="J260" s="138"/>
      <c r="K260" s="138"/>
      <c r="L260" s="138"/>
      <c r="M260" s="138"/>
      <c r="N260" s="138"/>
      <c r="O260" s="138"/>
      <c r="Q260" s="138"/>
      <c r="R260" s="138"/>
      <c r="S260" s="138"/>
      <c r="T260" s="138"/>
      <c r="U260" s="138"/>
      <c r="V260" s="138"/>
      <c r="W260" s="138"/>
      <c r="X260" s="136"/>
      <c r="AA260" s="145">
        <v>248</v>
      </c>
      <c r="AB260" s="146" t="str">
        <f t="shared" si="15"/>
        <v/>
      </c>
      <c r="AC260" s="146" t="str">
        <f t="shared" si="16"/>
        <v/>
      </c>
      <c r="AP260" s="149" t="str">
        <f t="shared" si="17"/>
        <v/>
      </c>
      <c r="AQ260" s="149" t="str">
        <f t="shared" si="18"/>
        <v/>
      </c>
    </row>
    <row r="261" spans="2:43" x14ac:dyDescent="0.2">
      <c r="B261" s="194">
        <v>249</v>
      </c>
      <c r="C261" s="249"/>
      <c r="D261" s="249"/>
      <c r="E261" s="138"/>
      <c r="F261" s="138"/>
      <c r="G261" s="218"/>
      <c r="H261" s="138"/>
      <c r="I261" s="138"/>
      <c r="J261" s="138"/>
      <c r="K261" s="138"/>
      <c r="L261" s="138"/>
      <c r="M261" s="138"/>
      <c r="N261" s="138"/>
      <c r="O261" s="138"/>
      <c r="Q261" s="138"/>
      <c r="R261" s="138"/>
      <c r="S261" s="138"/>
      <c r="T261" s="138"/>
      <c r="U261" s="138"/>
      <c r="V261" s="138"/>
      <c r="W261" s="138"/>
      <c r="X261" s="136"/>
      <c r="AA261" s="145">
        <v>249</v>
      </c>
      <c r="AB261" s="146" t="str">
        <f t="shared" si="15"/>
        <v/>
      </c>
      <c r="AC261" s="146" t="str">
        <f t="shared" si="16"/>
        <v/>
      </c>
      <c r="AP261" s="149" t="str">
        <f t="shared" si="17"/>
        <v/>
      </c>
      <c r="AQ261" s="149" t="str">
        <f t="shared" si="18"/>
        <v/>
      </c>
    </row>
    <row r="262" spans="2:43" x14ac:dyDescent="0.2">
      <c r="B262" s="194">
        <v>250</v>
      </c>
      <c r="C262" s="249"/>
      <c r="D262" s="249"/>
      <c r="E262" s="138"/>
      <c r="F262" s="138"/>
      <c r="G262" s="218"/>
      <c r="H262" s="138"/>
      <c r="I262" s="138"/>
      <c r="J262" s="138"/>
      <c r="K262" s="138"/>
      <c r="L262" s="138"/>
      <c r="M262" s="138"/>
      <c r="N262" s="138"/>
      <c r="O262" s="138"/>
      <c r="Q262" s="138"/>
      <c r="R262" s="138"/>
      <c r="S262" s="138"/>
      <c r="T262" s="138"/>
      <c r="U262" s="138"/>
      <c r="V262" s="138"/>
      <c r="W262" s="138"/>
      <c r="X262" s="136"/>
      <c r="AA262" s="145">
        <v>250</v>
      </c>
      <c r="AB262" s="146" t="str">
        <f t="shared" si="15"/>
        <v/>
      </c>
      <c r="AC262" s="146" t="str">
        <f t="shared" si="16"/>
        <v/>
      </c>
      <c r="AP262" s="149" t="str">
        <f t="shared" si="17"/>
        <v/>
      </c>
      <c r="AQ262" s="149" t="str">
        <f t="shared" si="18"/>
        <v/>
      </c>
    </row>
    <row r="263" spans="2:43" x14ac:dyDescent="0.2">
      <c r="B263" s="194">
        <v>251</v>
      </c>
      <c r="C263" s="249"/>
      <c r="D263" s="249"/>
      <c r="E263" s="138"/>
      <c r="F263" s="138"/>
      <c r="G263" s="218"/>
      <c r="H263" s="138"/>
      <c r="I263" s="138"/>
      <c r="J263" s="138"/>
      <c r="K263" s="138"/>
      <c r="L263" s="138"/>
      <c r="M263" s="138"/>
      <c r="N263" s="138"/>
      <c r="O263" s="138"/>
      <c r="Q263" s="138"/>
      <c r="R263" s="138"/>
      <c r="S263" s="138"/>
      <c r="T263" s="138"/>
      <c r="U263" s="138"/>
      <c r="V263" s="138"/>
      <c r="W263" s="138"/>
      <c r="X263" s="136"/>
      <c r="AA263" s="145">
        <v>251</v>
      </c>
      <c r="AB263" s="146" t="str">
        <f t="shared" si="15"/>
        <v/>
      </c>
      <c r="AC263" s="146" t="str">
        <f t="shared" si="16"/>
        <v/>
      </c>
      <c r="AP263" s="149" t="str">
        <f t="shared" si="17"/>
        <v/>
      </c>
      <c r="AQ263" s="149" t="str">
        <f t="shared" si="18"/>
        <v/>
      </c>
    </row>
    <row r="264" spans="2:43" x14ac:dyDescent="0.2">
      <c r="B264" s="194">
        <v>252</v>
      </c>
      <c r="C264" s="249"/>
      <c r="D264" s="249"/>
      <c r="E264" s="138"/>
      <c r="F264" s="138"/>
      <c r="G264" s="218"/>
      <c r="H264" s="138"/>
      <c r="I264" s="138"/>
      <c r="J264" s="138"/>
      <c r="K264" s="138"/>
      <c r="L264" s="138"/>
      <c r="M264" s="138"/>
      <c r="N264" s="138"/>
      <c r="O264" s="138"/>
      <c r="Q264" s="138"/>
      <c r="R264" s="138"/>
      <c r="S264" s="138"/>
      <c r="T264" s="138"/>
      <c r="U264" s="138"/>
      <c r="V264" s="138"/>
      <c r="W264" s="138"/>
      <c r="X264" s="136"/>
      <c r="AA264" s="145">
        <v>252</v>
      </c>
      <c r="AB264" s="146" t="str">
        <f t="shared" si="15"/>
        <v/>
      </c>
      <c r="AC264" s="146" t="str">
        <f t="shared" si="16"/>
        <v/>
      </c>
      <c r="AP264" s="149" t="str">
        <f t="shared" si="17"/>
        <v/>
      </c>
      <c r="AQ264" s="149" t="str">
        <f t="shared" si="18"/>
        <v/>
      </c>
    </row>
    <row r="265" spans="2:43" x14ac:dyDescent="0.2">
      <c r="B265" s="194">
        <v>253</v>
      </c>
      <c r="C265" s="249"/>
      <c r="D265" s="249"/>
      <c r="E265" s="138"/>
      <c r="F265" s="138"/>
      <c r="G265" s="218"/>
      <c r="H265" s="138"/>
      <c r="I265" s="138"/>
      <c r="J265" s="138"/>
      <c r="K265" s="138"/>
      <c r="L265" s="138"/>
      <c r="M265" s="138"/>
      <c r="N265" s="138"/>
      <c r="O265" s="138"/>
      <c r="Q265" s="138"/>
      <c r="R265" s="138"/>
      <c r="S265" s="138"/>
      <c r="T265" s="138"/>
      <c r="U265" s="138"/>
      <c r="V265" s="138"/>
      <c r="W265" s="138"/>
      <c r="X265" s="136"/>
      <c r="AA265" s="145">
        <v>253</v>
      </c>
      <c r="AB265" s="146" t="str">
        <f t="shared" si="15"/>
        <v/>
      </c>
      <c r="AC265" s="146" t="str">
        <f t="shared" si="16"/>
        <v/>
      </c>
      <c r="AP265" s="149" t="str">
        <f t="shared" si="17"/>
        <v/>
      </c>
      <c r="AQ265" s="149" t="str">
        <f t="shared" si="18"/>
        <v/>
      </c>
    </row>
    <row r="266" spans="2:43" x14ac:dyDescent="0.2">
      <c r="B266" s="194">
        <v>254</v>
      </c>
      <c r="C266" s="249"/>
      <c r="D266" s="249"/>
      <c r="E266" s="138"/>
      <c r="F266" s="138"/>
      <c r="G266" s="218"/>
      <c r="H266" s="138"/>
      <c r="I266" s="138"/>
      <c r="J266" s="138"/>
      <c r="K266" s="138"/>
      <c r="L266" s="138"/>
      <c r="M266" s="138"/>
      <c r="N266" s="138"/>
      <c r="O266" s="138"/>
      <c r="Q266" s="138"/>
      <c r="R266" s="138"/>
      <c r="S266" s="138"/>
      <c r="T266" s="138"/>
      <c r="U266" s="138"/>
      <c r="V266" s="138"/>
      <c r="W266" s="138"/>
      <c r="X266" s="136"/>
      <c r="AA266" s="145">
        <v>254</v>
      </c>
      <c r="AB266" s="146" t="str">
        <f t="shared" si="15"/>
        <v/>
      </c>
      <c r="AC266" s="146" t="str">
        <f t="shared" si="16"/>
        <v/>
      </c>
      <c r="AP266" s="149" t="str">
        <f t="shared" si="17"/>
        <v/>
      </c>
      <c r="AQ266" s="149" t="str">
        <f t="shared" si="18"/>
        <v/>
      </c>
    </row>
    <row r="267" spans="2:43" x14ac:dyDescent="0.2">
      <c r="B267" s="194">
        <v>255</v>
      </c>
      <c r="C267" s="249"/>
      <c r="D267" s="249"/>
      <c r="E267" s="138"/>
      <c r="F267" s="138"/>
      <c r="G267" s="218"/>
      <c r="H267" s="138"/>
      <c r="I267" s="138"/>
      <c r="J267" s="138"/>
      <c r="K267" s="138"/>
      <c r="L267" s="138"/>
      <c r="M267" s="138"/>
      <c r="N267" s="138"/>
      <c r="O267" s="138"/>
      <c r="Q267" s="138"/>
      <c r="R267" s="138"/>
      <c r="S267" s="138"/>
      <c r="T267" s="138"/>
      <c r="U267" s="138"/>
      <c r="V267" s="138"/>
      <c r="W267" s="138"/>
      <c r="X267" s="136"/>
      <c r="AA267" s="145">
        <v>255</v>
      </c>
      <c r="AB267" s="146" t="str">
        <f t="shared" si="15"/>
        <v/>
      </c>
      <c r="AC267" s="146" t="str">
        <f t="shared" si="16"/>
        <v/>
      </c>
      <c r="AP267" s="149" t="str">
        <f t="shared" si="17"/>
        <v/>
      </c>
      <c r="AQ267" s="149" t="str">
        <f t="shared" si="18"/>
        <v/>
      </c>
    </row>
    <row r="268" spans="2:43" x14ac:dyDescent="0.2">
      <c r="B268" s="194">
        <v>256</v>
      </c>
      <c r="C268" s="249"/>
      <c r="D268" s="249"/>
      <c r="E268" s="138"/>
      <c r="F268" s="138"/>
      <c r="G268" s="218"/>
      <c r="H268" s="138"/>
      <c r="I268" s="138"/>
      <c r="J268" s="138"/>
      <c r="K268" s="138"/>
      <c r="L268" s="138"/>
      <c r="M268" s="138"/>
      <c r="N268" s="138"/>
      <c r="O268" s="138"/>
      <c r="Q268" s="138"/>
      <c r="R268" s="138"/>
      <c r="S268" s="138"/>
      <c r="T268" s="138"/>
      <c r="U268" s="138"/>
      <c r="V268" s="138"/>
      <c r="W268" s="138"/>
      <c r="X268" s="136"/>
      <c r="AA268" s="145">
        <v>256</v>
      </c>
      <c r="AB268" s="146" t="str">
        <f t="shared" si="15"/>
        <v/>
      </c>
      <c r="AC268" s="146" t="str">
        <f t="shared" si="16"/>
        <v/>
      </c>
      <c r="AP268" s="149" t="str">
        <f t="shared" si="17"/>
        <v/>
      </c>
      <c r="AQ268" s="149" t="str">
        <f t="shared" si="18"/>
        <v/>
      </c>
    </row>
    <row r="269" spans="2:43" x14ac:dyDescent="0.2">
      <c r="B269" s="194">
        <v>257</v>
      </c>
      <c r="C269" s="249"/>
      <c r="D269" s="249"/>
      <c r="E269" s="138"/>
      <c r="F269" s="138"/>
      <c r="G269" s="218"/>
      <c r="H269" s="138"/>
      <c r="I269" s="138"/>
      <c r="J269" s="138"/>
      <c r="K269" s="138"/>
      <c r="L269" s="138"/>
      <c r="M269" s="138"/>
      <c r="N269" s="138"/>
      <c r="O269" s="138"/>
      <c r="Q269" s="138"/>
      <c r="R269" s="138"/>
      <c r="S269" s="138"/>
      <c r="T269" s="138"/>
      <c r="U269" s="138"/>
      <c r="V269" s="138"/>
      <c r="W269" s="138"/>
      <c r="X269" s="136"/>
      <c r="AA269" s="145">
        <v>257</v>
      </c>
      <c r="AB269" s="146" t="str">
        <f t="shared" si="15"/>
        <v/>
      </c>
      <c r="AC269" s="146" t="str">
        <f t="shared" si="16"/>
        <v/>
      </c>
      <c r="AP269" s="149" t="str">
        <f t="shared" si="17"/>
        <v/>
      </c>
      <c r="AQ269" s="149" t="str">
        <f t="shared" si="18"/>
        <v/>
      </c>
    </row>
    <row r="270" spans="2:43" x14ac:dyDescent="0.2">
      <c r="B270" s="194">
        <v>258</v>
      </c>
      <c r="C270" s="249"/>
      <c r="D270" s="249"/>
      <c r="E270" s="138"/>
      <c r="F270" s="138"/>
      <c r="G270" s="218"/>
      <c r="H270" s="138"/>
      <c r="I270" s="138"/>
      <c r="J270" s="138"/>
      <c r="K270" s="138"/>
      <c r="L270" s="138"/>
      <c r="M270" s="138"/>
      <c r="N270" s="138"/>
      <c r="O270" s="138"/>
      <c r="Q270" s="138"/>
      <c r="R270" s="138"/>
      <c r="S270" s="138"/>
      <c r="T270" s="138"/>
      <c r="U270" s="138"/>
      <c r="V270" s="138"/>
      <c r="W270" s="138"/>
      <c r="X270" s="136"/>
      <c r="AA270" s="145">
        <v>258</v>
      </c>
      <c r="AB270" s="146" t="str">
        <f t="shared" ref="AB270:AB333" si="19">IF(AND(C270=1,D270&lt;&gt;0),D270,"")</f>
        <v/>
      </c>
      <c r="AC270" s="146" t="str">
        <f t="shared" ref="AC270:AC333" si="20">IF(AND(C270=2,D270&lt;&gt;0),D270,"")</f>
        <v/>
      </c>
      <c r="AP270" s="149" t="str">
        <f t="shared" si="17"/>
        <v/>
      </c>
      <c r="AQ270" s="149" t="str">
        <f t="shared" si="18"/>
        <v/>
      </c>
    </row>
    <row r="271" spans="2:43" x14ac:dyDescent="0.2">
      <c r="B271" s="194">
        <v>259</v>
      </c>
      <c r="C271" s="249"/>
      <c r="D271" s="249"/>
      <c r="E271" s="138"/>
      <c r="F271" s="138"/>
      <c r="G271" s="218"/>
      <c r="H271" s="138"/>
      <c r="I271" s="138"/>
      <c r="J271" s="138"/>
      <c r="K271" s="138"/>
      <c r="L271" s="138"/>
      <c r="M271" s="138"/>
      <c r="N271" s="138"/>
      <c r="O271" s="138"/>
      <c r="Q271" s="138"/>
      <c r="R271" s="138"/>
      <c r="S271" s="138"/>
      <c r="T271" s="138"/>
      <c r="U271" s="138"/>
      <c r="V271" s="138"/>
      <c r="W271" s="138"/>
      <c r="X271" s="136"/>
      <c r="AA271" s="145">
        <v>259</v>
      </c>
      <c r="AB271" s="146" t="str">
        <f t="shared" si="19"/>
        <v/>
      </c>
      <c r="AC271" s="146" t="str">
        <f t="shared" si="20"/>
        <v/>
      </c>
      <c r="AP271" s="149" t="str">
        <f t="shared" ref="AP271:AP334" si="21">IF(AB270="","",ABS(AB270-$K$13))</f>
        <v/>
      </c>
      <c r="AQ271" s="149" t="str">
        <f t="shared" ref="AQ271:AQ334" si="22">IF(AC270="","",ABS(AC270-$K$14))</f>
        <v/>
      </c>
    </row>
    <row r="272" spans="2:43" x14ac:dyDescent="0.2">
      <c r="B272" s="194">
        <v>260</v>
      </c>
      <c r="C272" s="249"/>
      <c r="D272" s="249"/>
      <c r="E272" s="138"/>
      <c r="F272" s="138"/>
      <c r="G272" s="218"/>
      <c r="H272" s="138"/>
      <c r="I272" s="138"/>
      <c r="J272" s="138"/>
      <c r="K272" s="138"/>
      <c r="L272" s="138"/>
      <c r="M272" s="138"/>
      <c r="N272" s="138"/>
      <c r="O272" s="138"/>
      <c r="Q272" s="138"/>
      <c r="R272" s="138"/>
      <c r="S272" s="138"/>
      <c r="T272" s="138"/>
      <c r="U272" s="138"/>
      <c r="V272" s="138"/>
      <c r="W272" s="138"/>
      <c r="X272" s="136"/>
      <c r="AA272" s="145">
        <v>260</v>
      </c>
      <c r="AB272" s="146" t="str">
        <f t="shared" si="19"/>
        <v/>
      </c>
      <c r="AC272" s="146" t="str">
        <f t="shared" si="20"/>
        <v/>
      </c>
      <c r="AP272" s="149" t="str">
        <f t="shared" si="21"/>
        <v/>
      </c>
      <c r="AQ272" s="149" t="str">
        <f t="shared" si="22"/>
        <v/>
      </c>
    </row>
    <row r="273" spans="2:43" x14ac:dyDescent="0.2">
      <c r="B273" s="194">
        <v>261</v>
      </c>
      <c r="C273" s="249"/>
      <c r="D273" s="249"/>
      <c r="E273" s="138"/>
      <c r="F273" s="138"/>
      <c r="G273" s="218"/>
      <c r="H273" s="138"/>
      <c r="I273" s="138"/>
      <c r="J273" s="138"/>
      <c r="K273" s="138"/>
      <c r="L273" s="138"/>
      <c r="M273" s="138"/>
      <c r="N273" s="138"/>
      <c r="O273" s="138"/>
      <c r="Q273" s="138"/>
      <c r="R273" s="138"/>
      <c r="S273" s="138"/>
      <c r="T273" s="138"/>
      <c r="U273" s="138"/>
      <c r="V273" s="138"/>
      <c r="W273" s="138"/>
      <c r="X273" s="136"/>
      <c r="AA273" s="145">
        <v>261</v>
      </c>
      <c r="AB273" s="146" t="str">
        <f t="shared" si="19"/>
        <v/>
      </c>
      <c r="AC273" s="146" t="str">
        <f t="shared" si="20"/>
        <v/>
      </c>
      <c r="AP273" s="149" t="str">
        <f t="shared" si="21"/>
        <v/>
      </c>
      <c r="AQ273" s="149" t="str">
        <f t="shared" si="22"/>
        <v/>
      </c>
    </row>
    <row r="274" spans="2:43" x14ac:dyDescent="0.2">
      <c r="B274" s="194">
        <v>262</v>
      </c>
      <c r="C274" s="249"/>
      <c r="D274" s="249"/>
      <c r="E274" s="138"/>
      <c r="F274" s="138"/>
      <c r="G274" s="218"/>
      <c r="H274" s="138"/>
      <c r="I274" s="138"/>
      <c r="J274" s="138"/>
      <c r="K274" s="138"/>
      <c r="L274" s="138"/>
      <c r="M274" s="138"/>
      <c r="N274" s="138"/>
      <c r="O274" s="138"/>
      <c r="Q274" s="138"/>
      <c r="R274" s="138"/>
      <c r="S274" s="138"/>
      <c r="T274" s="138"/>
      <c r="U274" s="138"/>
      <c r="V274" s="138"/>
      <c r="W274" s="138"/>
      <c r="X274" s="136"/>
      <c r="AA274" s="145">
        <v>262</v>
      </c>
      <c r="AB274" s="146" t="str">
        <f t="shared" si="19"/>
        <v/>
      </c>
      <c r="AC274" s="146" t="str">
        <f t="shared" si="20"/>
        <v/>
      </c>
      <c r="AP274" s="149" t="str">
        <f t="shared" si="21"/>
        <v/>
      </c>
      <c r="AQ274" s="149" t="str">
        <f t="shared" si="22"/>
        <v/>
      </c>
    </row>
    <row r="275" spans="2:43" x14ac:dyDescent="0.2">
      <c r="B275" s="194">
        <v>263</v>
      </c>
      <c r="C275" s="249"/>
      <c r="D275" s="249"/>
      <c r="E275" s="138"/>
      <c r="F275" s="138"/>
      <c r="G275" s="218"/>
      <c r="H275" s="138"/>
      <c r="I275" s="138"/>
      <c r="J275" s="138"/>
      <c r="K275" s="138"/>
      <c r="L275" s="138"/>
      <c r="M275" s="138"/>
      <c r="N275" s="138"/>
      <c r="O275" s="138"/>
      <c r="Q275" s="138"/>
      <c r="R275" s="138"/>
      <c r="S275" s="138"/>
      <c r="T275" s="138"/>
      <c r="U275" s="138"/>
      <c r="V275" s="138"/>
      <c r="W275" s="138"/>
      <c r="X275" s="136"/>
      <c r="AA275" s="145">
        <v>263</v>
      </c>
      <c r="AB275" s="146" t="str">
        <f t="shared" si="19"/>
        <v/>
      </c>
      <c r="AC275" s="146" t="str">
        <f t="shared" si="20"/>
        <v/>
      </c>
      <c r="AP275" s="149" t="str">
        <f t="shared" si="21"/>
        <v/>
      </c>
      <c r="AQ275" s="149" t="str">
        <f t="shared" si="22"/>
        <v/>
      </c>
    </row>
    <row r="276" spans="2:43" x14ac:dyDescent="0.2">
      <c r="B276" s="194">
        <v>264</v>
      </c>
      <c r="C276" s="249"/>
      <c r="D276" s="249"/>
      <c r="E276" s="138"/>
      <c r="F276" s="138"/>
      <c r="G276" s="218"/>
      <c r="H276" s="138"/>
      <c r="I276" s="138"/>
      <c r="J276" s="138"/>
      <c r="K276" s="138"/>
      <c r="L276" s="138"/>
      <c r="M276" s="138"/>
      <c r="N276" s="138"/>
      <c r="O276" s="138"/>
      <c r="Q276" s="138"/>
      <c r="R276" s="138"/>
      <c r="S276" s="138"/>
      <c r="T276" s="138"/>
      <c r="U276" s="138"/>
      <c r="V276" s="138"/>
      <c r="W276" s="138"/>
      <c r="X276" s="136"/>
      <c r="AA276" s="145">
        <v>264</v>
      </c>
      <c r="AB276" s="146" t="str">
        <f t="shared" si="19"/>
        <v/>
      </c>
      <c r="AC276" s="146" t="str">
        <f t="shared" si="20"/>
        <v/>
      </c>
      <c r="AP276" s="149" t="str">
        <f t="shared" si="21"/>
        <v/>
      </c>
      <c r="AQ276" s="149" t="str">
        <f t="shared" si="22"/>
        <v/>
      </c>
    </row>
    <row r="277" spans="2:43" x14ac:dyDescent="0.2">
      <c r="B277" s="194">
        <v>265</v>
      </c>
      <c r="C277" s="249"/>
      <c r="D277" s="249"/>
      <c r="E277" s="138"/>
      <c r="F277" s="138"/>
      <c r="G277" s="218"/>
      <c r="H277" s="138"/>
      <c r="I277" s="138"/>
      <c r="J277" s="138"/>
      <c r="K277" s="138"/>
      <c r="L277" s="138"/>
      <c r="M277" s="138"/>
      <c r="N277" s="138"/>
      <c r="O277" s="138"/>
      <c r="Q277" s="138"/>
      <c r="R277" s="138"/>
      <c r="S277" s="138"/>
      <c r="T277" s="138"/>
      <c r="U277" s="138"/>
      <c r="V277" s="138"/>
      <c r="W277" s="138"/>
      <c r="X277" s="136"/>
      <c r="AA277" s="145">
        <v>265</v>
      </c>
      <c r="AB277" s="146" t="str">
        <f t="shared" si="19"/>
        <v/>
      </c>
      <c r="AC277" s="146" t="str">
        <f t="shared" si="20"/>
        <v/>
      </c>
      <c r="AP277" s="149" t="str">
        <f t="shared" si="21"/>
        <v/>
      </c>
      <c r="AQ277" s="149" t="str">
        <f t="shared" si="22"/>
        <v/>
      </c>
    </row>
    <row r="278" spans="2:43" x14ac:dyDescent="0.2">
      <c r="B278" s="194">
        <v>266</v>
      </c>
      <c r="C278" s="249"/>
      <c r="D278" s="249"/>
      <c r="E278" s="138"/>
      <c r="F278" s="138"/>
      <c r="G278" s="218"/>
      <c r="H278" s="138"/>
      <c r="I278" s="138"/>
      <c r="J278" s="138"/>
      <c r="K278" s="138"/>
      <c r="L278" s="138"/>
      <c r="M278" s="138"/>
      <c r="N278" s="138"/>
      <c r="O278" s="138"/>
      <c r="Q278" s="138"/>
      <c r="R278" s="138"/>
      <c r="S278" s="138"/>
      <c r="T278" s="138"/>
      <c r="U278" s="138"/>
      <c r="V278" s="138"/>
      <c r="W278" s="138"/>
      <c r="X278" s="136"/>
      <c r="AA278" s="145">
        <v>266</v>
      </c>
      <c r="AB278" s="146" t="str">
        <f t="shared" si="19"/>
        <v/>
      </c>
      <c r="AC278" s="146" t="str">
        <f t="shared" si="20"/>
        <v/>
      </c>
      <c r="AP278" s="149" t="str">
        <f t="shared" si="21"/>
        <v/>
      </c>
      <c r="AQ278" s="149" t="str">
        <f t="shared" si="22"/>
        <v/>
      </c>
    </row>
    <row r="279" spans="2:43" x14ac:dyDescent="0.2">
      <c r="B279" s="194">
        <v>267</v>
      </c>
      <c r="C279" s="249"/>
      <c r="D279" s="249"/>
      <c r="E279" s="138"/>
      <c r="F279" s="138"/>
      <c r="G279" s="218"/>
      <c r="H279" s="138"/>
      <c r="I279" s="138"/>
      <c r="J279" s="138"/>
      <c r="K279" s="138"/>
      <c r="L279" s="138"/>
      <c r="M279" s="138"/>
      <c r="N279" s="138"/>
      <c r="O279" s="138"/>
      <c r="Q279" s="138"/>
      <c r="R279" s="138"/>
      <c r="S279" s="138"/>
      <c r="T279" s="138"/>
      <c r="U279" s="138"/>
      <c r="V279" s="138"/>
      <c r="W279" s="138"/>
      <c r="X279" s="136"/>
      <c r="AA279" s="145">
        <v>267</v>
      </c>
      <c r="AB279" s="146" t="str">
        <f t="shared" si="19"/>
        <v/>
      </c>
      <c r="AC279" s="146" t="str">
        <f t="shared" si="20"/>
        <v/>
      </c>
      <c r="AP279" s="149" t="str">
        <f t="shared" si="21"/>
        <v/>
      </c>
      <c r="AQ279" s="149" t="str">
        <f t="shared" si="22"/>
        <v/>
      </c>
    </row>
    <row r="280" spans="2:43" x14ac:dyDescent="0.2">
      <c r="B280" s="194">
        <v>268</v>
      </c>
      <c r="C280" s="249"/>
      <c r="D280" s="249"/>
      <c r="E280" s="138"/>
      <c r="F280" s="138"/>
      <c r="G280" s="218"/>
      <c r="H280" s="138"/>
      <c r="I280" s="138"/>
      <c r="J280" s="138"/>
      <c r="K280" s="138"/>
      <c r="L280" s="138"/>
      <c r="M280" s="138"/>
      <c r="N280" s="138"/>
      <c r="O280" s="138"/>
      <c r="Q280" s="138"/>
      <c r="R280" s="138"/>
      <c r="S280" s="138"/>
      <c r="T280" s="138"/>
      <c r="U280" s="138"/>
      <c r="V280" s="138"/>
      <c r="W280" s="138"/>
      <c r="X280" s="136"/>
      <c r="AA280" s="145">
        <v>268</v>
      </c>
      <c r="AB280" s="146" t="str">
        <f t="shared" si="19"/>
        <v/>
      </c>
      <c r="AC280" s="146" t="str">
        <f t="shared" si="20"/>
        <v/>
      </c>
      <c r="AP280" s="149" t="str">
        <f t="shared" si="21"/>
        <v/>
      </c>
      <c r="AQ280" s="149" t="str">
        <f t="shared" si="22"/>
        <v/>
      </c>
    </row>
    <row r="281" spans="2:43" x14ac:dyDescent="0.2">
      <c r="B281" s="194">
        <v>269</v>
      </c>
      <c r="C281" s="249"/>
      <c r="D281" s="249"/>
      <c r="E281" s="138"/>
      <c r="F281" s="138"/>
      <c r="G281" s="218"/>
      <c r="H281" s="138"/>
      <c r="I281" s="138"/>
      <c r="J281" s="138"/>
      <c r="K281" s="138"/>
      <c r="L281" s="138"/>
      <c r="M281" s="138"/>
      <c r="N281" s="138"/>
      <c r="O281" s="138"/>
      <c r="Q281" s="138"/>
      <c r="R281" s="138"/>
      <c r="S281" s="138"/>
      <c r="T281" s="138"/>
      <c r="U281" s="138"/>
      <c r="V281" s="138"/>
      <c r="W281" s="138"/>
      <c r="X281" s="136"/>
      <c r="AA281" s="145">
        <v>269</v>
      </c>
      <c r="AB281" s="146" t="str">
        <f t="shared" si="19"/>
        <v/>
      </c>
      <c r="AC281" s="146" t="str">
        <f t="shared" si="20"/>
        <v/>
      </c>
      <c r="AP281" s="149" t="str">
        <f t="shared" si="21"/>
        <v/>
      </c>
      <c r="AQ281" s="149" t="str">
        <f t="shared" si="22"/>
        <v/>
      </c>
    </row>
    <row r="282" spans="2:43" x14ac:dyDescent="0.2">
      <c r="B282" s="194">
        <v>270</v>
      </c>
      <c r="C282" s="249"/>
      <c r="D282" s="249"/>
      <c r="E282" s="138"/>
      <c r="F282" s="138"/>
      <c r="G282" s="218"/>
      <c r="H282" s="138"/>
      <c r="I282" s="138"/>
      <c r="J282" s="138"/>
      <c r="K282" s="138"/>
      <c r="L282" s="138"/>
      <c r="M282" s="138"/>
      <c r="N282" s="138"/>
      <c r="O282" s="138"/>
      <c r="Q282" s="138"/>
      <c r="R282" s="138"/>
      <c r="S282" s="138"/>
      <c r="T282" s="138"/>
      <c r="U282" s="138"/>
      <c r="V282" s="138"/>
      <c r="W282" s="138"/>
      <c r="X282" s="136"/>
      <c r="AA282" s="145">
        <v>270</v>
      </c>
      <c r="AB282" s="146" t="str">
        <f t="shared" si="19"/>
        <v/>
      </c>
      <c r="AC282" s="146" t="str">
        <f t="shared" si="20"/>
        <v/>
      </c>
      <c r="AP282" s="149" t="str">
        <f t="shared" si="21"/>
        <v/>
      </c>
      <c r="AQ282" s="149" t="str">
        <f t="shared" si="22"/>
        <v/>
      </c>
    </row>
    <row r="283" spans="2:43" x14ac:dyDescent="0.2">
      <c r="B283" s="194">
        <v>271</v>
      </c>
      <c r="C283" s="249"/>
      <c r="D283" s="249"/>
      <c r="E283" s="138"/>
      <c r="F283" s="138"/>
      <c r="G283" s="218"/>
      <c r="H283" s="138"/>
      <c r="I283" s="138"/>
      <c r="J283" s="138"/>
      <c r="K283" s="138"/>
      <c r="L283" s="138"/>
      <c r="M283" s="138"/>
      <c r="N283" s="138"/>
      <c r="O283" s="138"/>
      <c r="Q283" s="138"/>
      <c r="R283" s="138"/>
      <c r="S283" s="138"/>
      <c r="T283" s="138"/>
      <c r="U283" s="138"/>
      <c r="V283" s="138"/>
      <c r="W283" s="138"/>
      <c r="X283" s="136"/>
      <c r="AA283" s="145">
        <v>271</v>
      </c>
      <c r="AB283" s="146" t="str">
        <f t="shared" si="19"/>
        <v/>
      </c>
      <c r="AC283" s="146" t="str">
        <f t="shared" si="20"/>
        <v/>
      </c>
      <c r="AP283" s="149" t="str">
        <f t="shared" si="21"/>
        <v/>
      </c>
      <c r="AQ283" s="149" t="str">
        <f t="shared" si="22"/>
        <v/>
      </c>
    </row>
    <row r="284" spans="2:43" x14ac:dyDescent="0.2">
      <c r="B284" s="194">
        <v>272</v>
      </c>
      <c r="C284" s="249"/>
      <c r="D284" s="249"/>
      <c r="E284" s="138"/>
      <c r="F284" s="138"/>
      <c r="G284" s="218"/>
      <c r="H284" s="138"/>
      <c r="I284" s="138"/>
      <c r="J284" s="138"/>
      <c r="K284" s="138"/>
      <c r="L284" s="138"/>
      <c r="M284" s="138"/>
      <c r="N284" s="138"/>
      <c r="O284" s="138"/>
      <c r="Q284" s="138"/>
      <c r="R284" s="138"/>
      <c r="S284" s="138"/>
      <c r="T284" s="138"/>
      <c r="U284" s="138"/>
      <c r="V284" s="138"/>
      <c r="W284" s="138"/>
      <c r="X284" s="136"/>
      <c r="AA284" s="145">
        <v>272</v>
      </c>
      <c r="AB284" s="146" t="str">
        <f t="shared" si="19"/>
        <v/>
      </c>
      <c r="AC284" s="146" t="str">
        <f t="shared" si="20"/>
        <v/>
      </c>
      <c r="AP284" s="149" t="str">
        <f t="shared" si="21"/>
        <v/>
      </c>
      <c r="AQ284" s="149" t="str">
        <f t="shared" si="22"/>
        <v/>
      </c>
    </row>
    <row r="285" spans="2:43" x14ac:dyDescent="0.2">
      <c r="B285" s="194">
        <v>273</v>
      </c>
      <c r="C285" s="249"/>
      <c r="D285" s="249"/>
      <c r="E285" s="138"/>
      <c r="F285" s="138"/>
      <c r="G285" s="218"/>
      <c r="H285" s="138"/>
      <c r="I285" s="138"/>
      <c r="J285" s="138"/>
      <c r="K285" s="138"/>
      <c r="L285" s="138"/>
      <c r="M285" s="138"/>
      <c r="N285" s="138"/>
      <c r="O285" s="138"/>
      <c r="Q285" s="138"/>
      <c r="R285" s="138"/>
      <c r="S285" s="138"/>
      <c r="T285" s="138"/>
      <c r="U285" s="138"/>
      <c r="V285" s="138"/>
      <c r="W285" s="138"/>
      <c r="X285" s="136"/>
      <c r="AA285" s="145">
        <v>273</v>
      </c>
      <c r="AB285" s="146" t="str">
        <f t="shared" si="19"/>
        <v/>
      </c>
      <c r="AC285" s="146" t="str">
        <f t="shared" si="20"/>
        <v/>
      </c>
      <c r="AP285" s="149" t="str">
        <f t="shared" si="21"/>
        <v/>
      </c>
      <c r="AQ285" s="149" t="str">
        <f t="shared" si="22"/>
        <v/>
      </c>
    </row>
    <row r="286" spans="2:43" x14ac:dyDescent="0.2">
      <c r="B286" s="194">
        <v>274</v>
      </c>
      <c r="C286" s="249"/>
      <c r="D286" s="249"/>
      <c r="E286" s="138"/>
      <c r="F286" s="138"/>
      <c r="G286" s="218"/>
      <c r="H286" s="138"/>
      <c r="I286" s="138"/>
      <c r="J286" s="138"/>
      <c r="K286" s="138"/>
      <c r="L286" s="138"/>
      <c r="M286" s="138"/>
      <c r="N286" s="138"/>
      <c r="O286" s="138"/>
      <c r="Q286" s="138"/>
      <c r="R286" s="138"/>
      <c r="S286" s="138"/>
      <c r="T286" s="138"/>
      <c r="U286" s="138"/>
      <c r="V286" s="138"/>
      <c r="W286" s="138"/>
      <c r="X286" s="136"/>
      <c r="AA286" s="145">
        <v>274</v>
      </c>
      <c r="AB286" s="146" t="str">
        <f t="shared" si="19"/>
        <v/>
      </c>
      <c r="AC286" s="146" t="str">
        <f t="shared" si="20"/>
        <v/>
      </c>
      <c r="AP286" s="149" t="str">
        <f t="shared" si="21"/>
        <v/>
      </c>
      <c r="AQ286" s="149" t="str">
        <f t="shared" si="22"/>
        <v/>
      </c>
    </row>
    <row r="287" spans="2:43" x14ac:dyDescent="0.2">
      <c r="B287" s="194">
        <v>275</v>
      </c>
      <c r="C287" s="249"/>
      <c r="D287" s="249"/>
      <c r="E287" s="138"/>
      <c r="F287" s="138"/>
      <c r="G287" s="218"/>
      <c r="H287" s="138"/>
      <c r="I287" s="138"/>
      <c r="J287" s="138"/>
      <c r="K287" s="138"/>
      <c r="L287" s="138"/>
      <c r="M287" s="138"/>
      <c r="N287" s="138"/>
      <c r="O287" s="138"/>
      <c r="Q287" s="138"/>
      <c r="R287" s="138"/>
      <c r="S287" s="138"/>
      <c r="T287" s="138"/>
      <c r="U287" s="138"/>
      <c r="V287" s="138"/>
      <c r="W287" s="138"/>
      <c r="X287" s="136"/>
      <c r="AA287" s="145">
        <v>275</v>
      </c>
      <c r="AB287" s="146" t="str">
        <f t="shared" si="19"/>
        <v/>
      </c>
      <c r="AC287" s="146" t="str">
        <f t="shared" si="20"/>
        <v/>
      </c>
      <c r="AP287" s="149" t="str">
        <f t="shared" si="21"/>
        <v/>
      </c>
      <c r="AQ287" s="149" t="str">
        <f t="shared" si="22"/>
        <v/>
      </c>
    </row>
    <row r="288" spans="2:43" x14ac:dyDescent="0.2">
      <c r="B288" s="194">
        <v>276</v>
      </c>
      <c r="C288" s="249"/>
      <c r="D288" s="249"/>
      <c r="E288" s="138"/>
      <c r="F288" s="138"/>
      <c r="G288" s="218"/>
      <c r="H288" s="138"/>
      <c r="I288" s="138"/>
      <c r="J288" s="138"/>
      <c r="K288" s="138"/>
      <c r="L288" s="138"/>
      <c r="M288" s="138"/>
      <c r="N288" s="138"/>
      <c r="O288" s="138"/>
      <c r="Q288" s="138"/>
      <c r="R288" s="138"/>
      <c r="S288" s="138"/>
      <c r="T288" s="138"/>
      <c r="U288" s="138"/>
      <c r="V288" s="138"/>
      <c r="W288" s="138"/>
      <c r="X288" s="136"/>
      <c r="AA288" s="145">
        <v>276</v>
      </c>
      <c r="AB288" s="146" t="str">
        <f t="shared" si="19"/>
        <v/>
      </c>
      <c r="AC288" s="146" t="str">
        <f t="shared" si="20"/>
        <v/>
      </c>
      <c r="AP288" s="149" t="str">
        <f t="shared" si="21"/>
        <v/>
      </c>
      <c r="AQ288" s="149" t="str">
        <f t="shared" si="22"/>
        <v/>
      </c>
    </row>
    <row r="289" spans="2:43" x14ac:dyDescent="0.2">
      <c r="B289" s="194">
        <v>277</v>
      </c>
      <c r="C289" s="249"/>
      <c r="D289" s="249"/>
      <c r="E289" s="138"/>
      <c r="F289" s="138"/>
      <c r="G289" s="218"/>
      <c r="H289" s="138"/>
      <c r="I289" s="138"/>
      <c r="J289" s="138"/>
      <c r="K289" s="138"/>
      <c r="L289" s="138"/>
      <c r="M289" s="138"/>
      <c r="N289" s="138"/>
      <c r="O289" s="138"/>
      <c r="Q289" s="138"/>
      <c r="R289" s="138"/>
      <c r="S289" s="138"/>
      <c r="T289" s="138"/>
      <c r="U289" s="138"/>
      <c r="V289" s="138"/>
      <c r="W289" s="138"/>
      <c r="X289" s="136"/>
      <c r="AA289" s="145">
        <v>277</v>
      </c>
      <c r="AB289" s="146" t="str">
        <f t="shared" si="19"/>
        <v/>
      </c>
      <c r="AC289" s="146" t="str">
        <f t="shared" si="20"/>
        <v/>
      </c>
      <c r="AP289" s="149" t="str">
        <f t="shared" si="21"/>
        <v/>
      </c>
      <c r="AQ289" s="149" t="str">
        <f t="shared" si="22"/>
        <v/>
      </c>
    </row>
    <row r="290" spans="2:43" x14ac:dyDescent="0.2">
      <c r="B290" s="194">
        <v>278</v>
      </c>
      <c r="C290" s="249"/>
      <c r="D290" s="249"/>
      <c r="E290" s="138"/>
      <c r="F290" s="138"/>
      <c r="G290" s="218"/>
      <c r="H290" s="138"/>
      <c r="I290" s="138"/>
      <c r="J290" s="138"/>
      <c r="K290" s="138"/>
      <c r="L290" s="138"/>
      <c r="M290" s="138"/>
      <c r="N290" s="138"/>
      <c r="O290" s="138"/>
      <c r="Q290" s="138"/>
      <c r="R290" s="138"/>
      <c r="S290" s="138"/>
      <c r="T290" s="138"/>
      <c r="U290" s="138"/>
      <c r="V290" s="138"/>
      <c r="W290" s="138"/>
      <c r="X290" s="136"/>
      <c r="AA290" s="145">
        <v>278</v>
      </c>
      <c r="AB290" s="146" t="str">
        <f t="shared" si="19"/>
        <v/>
      </c>
      <c r="AC290" s="146" t="str">
        <f t="shared" si="20"/>
        <v/>
      </c>
      <c r="AP290" s="149" t="str">
        <f t="shared" si="21"/>
        <v/>
      </c>
      <c r="AQ290" s="149" t="str">
        <f t="shared" si="22"/>
        <v/>
      </c>
    </row>
    <row r="291" spans="2:43" x14ac:dyDescent="0.2">
      <c r="B291" s="194">
        <v>279</v>
      </c>
      <c r="C291" s="249"/>
      <c r="D291" s="249"/>
      <c r="E291" s="138"/>
      <c r="F291" s="138"/>
      <c r="G291" s="218"/>
      <c r="H291" s="138"/>
      <c r="I291" s="138"/>
      <c r="J291" s="138"/>
      <c r="K291" s="138"/>
      <c r="L291" s="138"/>
      <c r="M291" s="138"/>
      <c r="N291" s="138"/>
      <c r="O291" s="138"/>
      <c r="Q291" s="138"/>
      <c r="R291" s="138"/>
      <c r="S291" s="138"/>
      <c r="T291" s="138"/>
      <c r="U291" s="138"/>
      <c r="V291" s="138"/>
      <c r="W291" s="138"/>
      <c r="X291" s="136"/>
      <c r="AA291" s="145">
        <v>279</v>
      </c>
      <c r="AB291" s="146" t="str">
        <f t="shared" si="19"/>
        <v/>
      </c>
      <c r="AC291" s="146" t="str">
        <f t="shared" si="20"/>
        <v/>
      </c>
      <c r="AP291" s="149" t="str">
        <f t="shared" si="21"/>
        <v/>
      </c>
      <c r="AQ291" s="149" t="str">
        <f t="shared" si="22"/>
        <v/>
      </c>
    </row>
    <row r="292" spans="2:43" x14ac:dyDescent="0.2">
      <c r="B292" s="194">
        <v>280</v>
      </c>
      <c r="C292" s="249"/>
      <c r="D292" s="249"/>
      <c r="E292" s="138"/>
      <c r="F292" s="138"/>
      <c r="G292" s="218"/>
      <c r="H292" s="138"/>
      <c r="I292" s="138"/>
      <c r="J292" s="138"/>
      <c r="K292" s="138"/>
      <c r="L292" s="138"/>
      <c r="M292" s="138"/>
      <c r="N292" s="138"/>
      <c r="O292" s="138"/>
      <c r="Q292" s="138"/>
      <c r="R292" s="138"/>
      <c r="S292" s="138"/>
      <c r="T292" s="138"/>
      <c r="U292" s="138"/>
      <c r="V292" s="138"/>
      <c r="W292" s="138"/>
      <c r="X292" s="136"/>
      <c r="AA292" s="145">
        <v>280</v>
      </c>
      <c r="AB292" s="146" t="str">
        <f t="shared" si="19"/>
        <v/>
      </c>
      <c r="AC292" s="146" t="str">
        <f t="shared" si="20"/>
        <v/>
      </c>
      <c r="AP292" s="149" t="str">
        <f t="shared" si="21"/>
        <v/>
      </c>
      <c r="AQ292" s="149" t="str">
        <f t="shared" si="22"/>
        <v/>
      </c>
    </row>
    <row r="293" spans="2:43" x14ac:dyDescent="0.2">
      <c r="B293" s="194">
        <v>281</v>
      </c>
      <c r="C293" s="249"/>
      <c r="D293" s="249"/>
      <c r="E293" s="138"/>
      <c r="F293" s="138"/>
      <c r="G293" s="218"/>
      <c r="H293" s="138"/>
      <c r="I293" s="138"/>
      <c r="J293" s="138"/>
      <c r="K293" s="138"/>
      <c r="L293" s="138"/>
      <c r="M293" s="138"/>
      <c r="N293" s="138"/>
      <c r="O293" s="138"/>
      <c r="Q293" s="138"/>
      <c r="R293" s="138"/>
      <c r="S293" s="138"/>
      <c r="T293" s="138"/>
      <c r="U293" s="138"/>
      <c r="V293" s="138"/>
      <c r="W293" s="138"/>
      <c r="X293" s="136"/>
      <c r="AA293" s="145">
        <v>281</v>
      </c>
      <c r="AB293" s="146" t="str">
        <f t="shared" si="19"/>
        <v/>
      </c>
      <c r="AC293" s="146" t="str">
        <f t="shared" si="20"/>
        <v/>
      </c>
      <c r="AP293" s="149" t="str">
        <f t="shared" si="21"/>
        <v/>
      </c>
      <c r="AQ293" s="149" t="str">
        <f t="shared" si="22"/>
        <v/>
      </c>
    </row>
    <row r="294" spans="2:43" x14ac:dyDescent="0.2">
      <c r="B294" s="194">
        <v>282</v>
      </c>
      <c r="C294" s="249"/>
      <c r="D294" s="249"/>
      <c r="E294" s="138"/>
      <c r="F294" s="138"/>
      <c r="G294" s="218"/>
      <c r="H294" s="138"/>
      <c r="I294" s="138"/>
      <c r="J294" s="138"/>
      <c r="K294" s="138"/>
      <c r="L294" s="138"/>
      <c r="M294" s="138"/>
      <c r="N294" s="138"/>
      <c r="O294" s="138"/>
      <c r="Q294" s="138"/>
      <c r="R294" s="138"/>
      <c r="S294" s="138"/>
      <c r="T294" s="138"/>
      <c r="U294" s="138"/>
      <c r="V294" s="138"/>
      <c r="W294" s="138"/>
      <c r="X294" s="136"/>
      <c r="AA294" s="145">
        <v>282</v>
      </c>
      <c r="AB294" s="146" t="str">
        <f t="shared" si="19"/>
        <v/>
      </c>
      <c r="AC294" s="146" t="str">
        <f t="shared" si="20"/>
        <v/>
      </c>
      <c r="AP294" s="149" t="str">
        <f t="shared" si="21"/>
        <v/>
      </c>
      <c r="AQ294" s="149" t="str">
        <f t="shared" si="22"/>
        <v/>
      </c>
    </row>
    <row r="295" spans="2:43" x14ac:dyDescent="0.2">
      <c r="B295" s="194">
        <v>283</v>
      </c>
      <c r="C295" s="249"/>
      <c r="D295" s="249"/>
      <c r="E295" s="138"/>
      <c r="F295" s="138"/>
      <c r="G295" s="218"/>
      <c r="H295" s="138"/>
      <c r="I295" s="138"/>
      <c r="J295" s="138"/>
      <c r="K295" s="138"/>
      <c r="L295" s="138"/>
      <c r="M295" s="138"/>
      <c r="N295" s="138"/>
      <c r="O295" s="138"/>
      <c r="Q295" s="138"/>
      <c r="R295" s="138"/>
      <c r="S295" s="138"/>
      <c r="T295" s="138"/>
      <c r="U295" s="138"/>
      <c r="V295" s="138"/>
      <c r="W295" s="138"/>
      <c r="X295" s="136"/>
      <c r="AA295" s="145">
        <v>283</v>
      </c>
      <c r="AB295" s="146" t="str">
        <f t="shared" si="19"/>
        <v/>
      </c>
      <c r="AC295" s="146" t="str">
        <f t="shared" si="20"/>
        <v/>
      </c>
      <c r="AP295" s="149" t="str">
        <f t="shared" si="21"/>
        <v/>
      </c>
      <c r="AQ295" s="149" t="str">
        <f t="shared" si="22"/>
        <v/>
      </c>
    </row>
    <row r="296" spans="2:43" x14ac:dyDescent="0.2">
      <c r="B296" s="194">
        <v>284</v>
      </c>
      <c r="C296" s="249"/>
      <c r="D296" s="249"/>
      <c r="E296" s="138"/>
      <c r="F296" s="138"/>
      <c r="G296" s="218"/>
      <c r="H296" s="138"/>
      <c r="I296" s="138"/>
      <c r="J296" s="138"/>
      <c r="K296" s="138"/>
      <c r="L296" s="138"/>
      <c r="M296" s="138"/>
      <c r="N296" s="138"/>
      <c r="O296" s="138"/>
      <c r="Q296" s="138"/>
      <c r="R296" s="138"/>
      <c r="S296" s="138"/>
      <c r="T296" s="138"/>
      <c r="U296" s="138"/>
      <c r="V296" s="138"/>
      <c r="W296" s="138"/>
      <c r="X296" s="136"/>
      <c r="AA296" s="145">
        <v>284</v>
      </c>
      <c r="AB296" s="146" t="str">
        <f t="shared" si="19"/>
        <v/>
      </c>
      <c r="AC296" s="146" t="str">
        <f t="shared" si="20"/>
        <v/>
      </c>
      <c r="AP296" s="149" t="str">
        <f t="shared" si="21"/>
        <v/>
      </c>
      <c r="AQ296" s="149" t="str">
        <f t="shared" si="22"/>
        <v/>
      </c>
    </row>
    <row r="297" spans="2:43" x14ac:dyDescent="0.2">
      <c r="B297" s="194">
        <v>285</v>
      </c>
      <c r="C297" s="249"/>
      <c r="D297" s="249"/>
      <c r="E297" s="138"/>
      <c r="F297" s="138"/>
      <c r="G297" s="218"/>
      <c r="H297" s="138"/>
      <c r="I297" s="138"/>
      <c r="J297" s="138"/>
      <c r="K297" s="138"/>
      <c r="L297" s="138"/>
      <c r="M297" s="138"/>
      <c r="N297" s="138"/>
      <c r="O297" s="138"/>
      <c r="Q297" s="138"/>
      <c r="R297" s="138"/>
      <c r="S297" s="138"/>
      <c r="T297" s="138"/>
      <c r="U297" s="138"/>
      <c r="V297" s="138"/>
      <c r="W297" s="138"/>
      <c r="X297" s="136"/>
      <c r="AA297" s="145">
        <v>285</v>
      </c>
      <c r="AB297" s="146" t="str">
        <f t="shared" si="19"/>
        <v/>
      </c>
      <c r="AC297" s="146" t="str">
        <f t="shared" si="20"/>
        <v/>
      </c>
      <c r="AP297" s="149" t="str">
        <f t="shared" si="21"/>
        <v/>
      </c>
      <c r="AQ297" s="149" t="str">
        <f t="shared" si="22"/>
        <v/>
      </c>
    </row>
    <row r="298" spans="2:43" x14ac:dyDescent="0.2">
      <c r="B298" s="194">
        <v>286</v>
      </c>
      <c r="C298" s="249"/>
      <c r="D298" s="249"/>
      <c r="E298" s="138"/>
      <c r="F298" s="138"/>
      <c r="G298" s="218"/>
      <c r="H298" s="138"/>
      <c r="I298" s="138"/>
      <c r="J298" s="138"/>
      <c r="K298" s="138"/>
      <c r="L298" s="138"/>
      <c r="M298" s="138"/>
      <c r="N298" s="138"/>
      <c r="O298" s="138"/>
      <c r="Q298" s="138"/>
      <c r="R298" s="138"/>
      <c r="S298" s="138"/>
      <c r="T298" s="138"/>
      <c r="U298" s="138"/>
      <c r="V298" s="138"/>
      <c r="W298" s="138"/>
      <c r="X298" s="136"/>
      <c r="AA298" s="145">
        <v>286</v>
      </c>
      <c r="AB298" s="146" t="str">
        <f t="shared" si="19"/>
        <v/>
      </c>
      <c r="AC298" s="146" t="str">
        <f t="shared" si="20"/>
        <v/>
      </c>
      <c r="AP298" s="149" t="str">
        <f t="shared" si="21"/>
        <v/>
      </c>
      <c r="AQ298" s="149" t="str">
        <f t="shared" si="22"/>
        <v/>
      </c>
    </row>
    <row r="299" spans="2:43" x14ac:dyDescent="0.2">
      <c r="B299" s="194">
        <v>287</v>
      </c>
      <c r="C299" s="249"/>
      <c r="D299" s="249"/>
      <c r="E299" s="138"/>
      <c r="F299" s="138"/>
      <c r="G299" s="218"/>
      <c r="H299" s="138"/>
      <c r="I299" s="138"/>
      <c r="J299" s="138"/>
      <c r="K299" s="138"/>
      <c r="L299" s="138"/>
      <c r="M299" s="138"/>
      <c r="N299" s="138"/>
      <c r="O299" s="138"/>
      <c r="Q299" s="138"/>
      <c r="R299" s="138"/>
      <c r="S299" s="138"/>
      <c r="T299" s="138"/>
      <c r="U299" s="138"/>
      <c r="V299" s="138"/>
      <c r="W299" s="138"/>
      <c r="X299" s="136"/>
      <c r="AA299" s="145">
        <v>287</v>
      </c>
      <c r="AB299" s="146" t="str">
        <f t="shared" si="19"/>
        <v/>
      </c>
      <c r="AC299" s="146" t="str">
        <f t="shared" si="20"/>
        <v/>
      </c>
      <c r="AP299" s="149" t="str">
        <f t="shared" si="21"/>
        <v/>
      </c>
      <c r="AQ299" s="149" t="str">
        <f t="shared" si="22"/>
        <v/>
      </c>
    </row>
    <row r="300" spans="2:43" x14ac:dyDescent="0.2">
      <c r="B300" s="194">
        <v>288</v>
      </c>
      <c r="C300" s="249"/>
      <c r="D300" s="249"/>
      <c r="E300" s="138"/>
      <c r="F300" s="138"/>
      <c r="G300" s="218"/>
      <c r="H300" s="138"/>
      <c r="I300" s="138"/>
      <c r="J300" s="138"/>
      <c r="K300" s="138"/>
      <c r="L300" s="138"/>
      <c r="M300" s="138"/>
      <c r="N300" s="138"/>
      <c r="O300" s="138"/>
      <c r="Q300" s="138"/>
      <c r="R300" s="138"/>
      <c r="S300" s="138"/>
      <c r="T300" s="138"/>
      <c r="U300" s="138"/>
      <c r="V300" s="138"/>
      <c r="W300" s="138"/>
      <c r="X300" s="136"/>
      <c r="AA300" s="145">
        <v>288</v>
      </c>
      <c r="AB300" s="146" t="str">
        <f t="shared" si="19"/>
        <v/>
      </c>
      <c r="AC300" s="146" t="str">
        <f t="shared" si="20"/>
        <v/>
      </c>
      <c r="AP300" s="149" t="str">
        <f t="shared" si="21"/>
        <v/>
      </c>
      <c r="AQ300" s="149" t="str">
        <f t="shared" si="22"/>
        <v/>
      </c>
    </row>
    <row r="301" spans="2:43" x14ac:dyDescent="0.2">
      <c r="B301" s="194">
        <v>289</v>
      </c>
      <c r="C301" s="249"/>
      <c r="D301" s="249"/>
      <c r="E301" s="138"/>
      <c r="F301" s="138"/>
      <c r="G301" s="218"/>
      <c r="H301" s="138"/>
      <c r="I301" s="138"/>
      <c r="J301" s="138"/>
      <c r="K301" s="138"/>
      <c r="L301" s="138"/>
      <c r="M301" s="138"/>
      <c r="N301" s="138"/>
      <c r="O301" s="138"/>
      <c r="Q301" s="138"/>
      <c r="R301" s="138"/>
      <c r="S301" s="138"/>
      <c r="T301" s="138"/>
      <c r="U301" s="138"/>
      <c r="V301" s="138"/>
      <c r="W301" s="138"/>
      <c r="X301" s="136"/>
      <c r="AA301" s="145">
        <v>289</v>
      </c>
      <c r="AB301" s="146" t="str">
        <f t="shared" si="19"/>
        <v/>
      </c>
      <c r="AC301" s="146" t="str">
        <f t="shared" si="20"/>
        <v/>
      </c>
      <c r="AP301" s="149" t="str">
        <f t="shared" si="21"/>
        <v/>
      </c>
      <c r="AQ301" s="149" t="str">
        <f t="shared" si="22"/>
        <v/>
      </c>
    </row>
    <row r="302" spans="2:43" x14ac:dyDescent="0.2">
      <c r="B302" s="194">
        <v>290</v>
      </c>
      <c r="C302" s="249"/>
      <c r="D302" s="249"/>
      <c r="E302" s="138"/>
      <c r="F302" s="138"/>
      <c r="G302" s="218"/>
      <c r="H302" s="138"/>
      <c r="I302" s="138"/>
      <c r="J302" s="138"/>
      <c r="K302" s="138"/>
      <c r="L302" s="138"/>
      <c r="M302" s="138"/>
      <c r="N302" s="138"/>
      <c r="O302" s="138"/>
      <c r="Q302" s="138"/>
      <c r="R302" s="138"/>
      <c r="S302" s="138"/>
      <c r="T302" s="138"/>
      <c r="U302" s="138"/>
      <c r="V302" s="138"/>
      <c r="W302" s="138"/>
      <c r="X302" s="136"/>
      <c r="AA302" s="145">
        <v>290</v>
      </c>
      <c r="AB302" s="146" t="str">
        <f t="shared" si="19"/>
        <v/>
      </c>
      <c r="AC302" s="146" t="str">
        <f t="shared" si="20"/>
        <v/>
      </c>
      <c r="AP302" s="149" t="str">
        <f t="shared" si="21"/>
        <v/>
      </c>
      <c r="AQ302" s="149" t="str">
        <f t="shared" si="22"/>
        <v/>
      </c>
    </row>
    <row r="303" spans="2:43" x14ac:dyDescent="0.2">
      <c r="B303" s="194">
        <v>291</v>
      </c>
      <c r="C303" s="249"/>
      <c r="D303" s="249"/>
      <c r="E303" s="138"/>
      <c r="F303" s="138"/>
      <c r="G303" s="218"/>
      <c r="H303" s="138"/>
      <c r="I303" s="138"/>
      <c r="J303" s="138"/>
      <c r="K303" s="138"/>
      <c r="L303" s="138"/>
      <c r="M303" s="138"/>
      <c r="N303" s="138"/>
      <c r="O303" s="138"/>
      <c r="Q303" s="138"/>
      <c r="R303" s="138"/>
      <c r="S303" s="138"/>
      <c r="T303" s="138"/>
      <c r="U303" s="138"/>
      <c r="V303" s="138"/>
      <c r="W303" s="138"/>
      <c r="X303" s="136"/>
      <c r="AA303" s="145">
        <v>291</v>
      </c>
      <c r="AB303" s="146" t="str">
        <f t="shared" si="19"/>
        <v/>
      </c>
      <c r="AC303" s="146" t="str">
        <f t="shared" si="20"/>
        <v/>
      </c>
      <c r="AP303" s="149" t="str">
        <f t="shared" si="21"/>
        <v/>
      </c>
      <c r="AQ303" s="149" t="str">
        <f t="shared" si="22"/>
        <v/>
      </c>
    </row>
    <row r="304" spans="2:43" x14ac:dyDescent="0.2">
      <c r="B304" s="194">
        <v>292</v>
      </c>
      <c r="C304" s="249"/>
      <c r="D304" s="249"/>
      <c r="E304" s="138"/>
      <c r="F304" s="138"/>
      <c r="G304" s="218"/>
      <c r="H304" s="138"/>
      <c r="I304" s="138"/>
      <c r="J304" s="138"/>
      <c r="K304" s="138"/>
      <c r="L304" s="138"/>
      <c r="M304" s="138"/>
      <c r="N304" s="138"/>
      <c r="O304" s="138"/>
      <c r="Q304" s="138"/>
      <c r="R304" s="138"/>
      <c r="S304" s="138"/>
      <c r="T304" s="138"/>
      <c r="U304" s="138"/>
      <c r="V304" s="138"/>
      <c r="W304" s="138"/>
      <c r="X304" s="136"/>
      <c r="AA304" s="145">
        <v>292</v>
      </c>
      <c r="AB304" s="146" t="str">
        <f t="shared" si="19"/>
        <v/>
      </c>
      <c r="AC304" s="146" t="str">
        <f t="shared" si="20"/>
        <v/>
      </c>
      <c r="AP304" s="149" t="str">
        <f t="shared" si="21"/>
        <v/>
      </c>
      <c r="AQ304" s="149" t="str">
        <f t="shared" si="22"/>
        <v/>
      </c>
    </row>
    <row r="305" spans="2:43" x14ac:dyDescent="0.2">
      <c r="B305" s="194">
        <v>293</v>
      </c>
      <c r="C305" s="249"/>
      <c r="D305" s="249"/>
      <c r="E305" s="138"/>
      <c r="F305" s="138"/>
      <c r="G305" s="218"/>
      <c r="H305" s="138"/>
      <c r="I305" s="138"/>
      <c r="J305" s="138"/>
      <c r="K305" s="138"/>
      <c r="L305" s="138"/>
      <c r="M305" s="138"/>
      <c r="N305" s="138"/>
      <c r="O305" s="138"/>
      <c r="Q305" s="138"/>
      <c r="R305" s="138"/>
      <c r="S305" s="138"/>
      <c r="T305" s="138"/>
      <c r="U305" s="138"/>
      <c r="V305" s="138"/>
      <c r="W305" s="138"/>
      <c r="X305" s="136"/>
      <c r="AA305" s="145">
        <v>293</v>
      </c>
      <c r="AB305" s="146" t="str">
        <f t="shared" si="19"/>
        <v/>
      </c>
      <c r="AC305" s="146" t="str">
        <f t="shared" si="20"/>
        <v/>
      </c>
      <c r="AP305" s="149" t="str">
        <f t="shared" si="21"/>
        <v/>
      </c>
      <c r="AQ305" s="149" t="str">
        <f t="shared" si="22"/>
        <v/>
      </c>
    </row>
    <row r="306" spans="2:43" x14ac:dyDescent="0.2">
      <c r="B306" s="194">
        <v>294</v>
      </c>
      <c r="C306" s="249"/>
      <c r="D306" s="249"/>
      <c r="E306" s="138"/>
      <c r="F306" s="138"/>
      <c r="G306" s="218"/>
      <c r="H306" s="138"/>
      <c r="I306" s="138"/>
      <c r="J306" s="138"/>
      <c r="K306" s="138"/>
      <c r="L306" s="138"/>
      <c r="M306" s="138"/>
      <c r="N306" s="138"/>
      <c r="O306" s="138"/>
      <c r="Q306" s="138"/>
      <c r="R306" s="138"/>
      <c r="S306" s="138"/>
      <c r="T306" s="138"/>
      <c r="U306" s="138"/>
      <c r="V306" s="138"/>
      <c r="W306" s="138"/>
      <c r="X306" s="136"/>
      <c r="AA306" s="145">
        <v>294</v>
      </c>
      <c r="AB306" s="146" t="str">
        <f t="shared" si="19"/>
        <v/>
      </c>
      <c r="AC306" s="146" t="str">
        <f t="shared" si="20"/>
        <v/>
      </c>
      <c r="AP306" s="149" t="str">
        <f t="shared" si="21"/>
        <v/>
      </c>
      <c r="AQ306" s="149" t="str">
        <f t="shared" si="22"/>
        <v/>
      </c>
    </row>
    <row r="307" spans="2:43" x14ac:dyDescent="0.2">
      <c r="B307" s="194">
        <v>295</v>
      </c>
      <c r="C307" s="249"/>
      <c r="D307" s="249"/>
      <c r="E307" s="138"/>
      <c r="F307" s="138"/>
      <c r="G307" s="218"/>
      <c r="H307" s="138"/>
      <c r="I307" s="138"/>
      <c r="J307" s="138"/>
      <c r="K307" s="138"/>
      <c r="L307" s="138"/>
      <c r="M307" s="138"/>
      <c r="N307" s="138"/>
      <c r="O307" s="138"/>
      <c r="Q307" s="138"/>
      <c r="R307" s="138"/>
      <c r="S307" s="138"/>
      <c r="T307" s="138"/>
      <c r="U307" s="138"/>
      <c r="V307" s="138"/>
      <c r="W307" s="138"/>
      <c r="X307" s="136"/>
      <c r="AA307" s="145">
        <v>295</v>
      </c>
      <c r="AB307" s="146" t="str">
        <f t="shared" si="19"/>
        <v/>
      </c>
      <c r="AC307" s="146" t="str">
        <f t="shared" si="20"/>
        <v/>
      </c>
      <c r="AP307" s="149" t="str">
        <f t="shared" si="21"/>
        <v/>
      </c>
      <c r="AQ307" s="149" t="str">
        <f t="shared" si="22"/>
        <v/>
      </c>
    </row>
    <row r="308" spans="2:43" x14ac:dyDescent="0.2">
      <c r="B308" s="194">
        <v>296</v>
      </c>
      <c r="C308" s="249"/>
      <c r="D308" s="249"/>
      <c r="E308" s="138"/>
      <c r="F308" s="138"/>
      <c r="G308" s="218"/>
      <c r="H308" s="138"/>
      <c r="I308" s="138"/>
      <c r="J308" s="138"/>
      <c r="K308" s="138"/>
      <c r="L308" s="138"/>
      <c r="M308" s="138"/>
      <c r="N308" s="138"/>
      <c r="O308" s="138"/>
      <c r="Q308" s="138"/>
      <c r="R308" s="138"/>
      <c r="S308" s="138"/>
      <c r="T308" s="138"/>
      <c r="U308" s="138"/>
      <c r="V308" s="138"/>
      <c r="W308" s="138"/>
      <c r="X308" s="136"/>
      <c r="AA308" s="145">
        <v>296</v>
      </c>
      <c r="AB308" s="146" t="str">
        <f t="shared" si="19"/>
        <v/>
      </c>
      <c r="AC308" s="146" t="str">
        <f t="shared" si="20"/>
        <v/>
      </c>
      <c r="AP308" s="149" t="str">
        <f t="shared" si="21"/>
        <v/>
      </c>
      <c r="AQ308" s="149" t="str">
        <f t="shared" si="22"/>
        <v/>
      </c>
    </row>
    <row r="309" spans="2:43" x14ac:dyDescent="0.2">
      <c r="B309" s="194">
        <v>297</v>
      </c>
      <c r="C309" s="249"/>
      <c r="D309" s="249"/>
      <c r="E309" s="138"/>
      <c r="F309" s="138"/>
      <c r="G309" s="218"/>
      <c r="H309" s="138"/>
      <c r="I309" s="138"/>
      <c r="J309" s="138"/>
      <c r="K309" s="138"/>
      <c r="L309" s="138"/>
      <c r="M309" s="138"/>
      <c r="N309" s="138"/>
      <c r="O309" s="138"/>
      <c r="Q309" s="138"/>
      <c r="R309" s="138"/>
      <c r="S309" s="138"/>
      <c r="T309" s="138"/>
      <c r="U309" s="138"/>
      <c r="V309" s="138"/>
      <c r="W309" s="138"/>
      <c r="X309" s="136"/>
      <c r="AA309" s="145">
        <v>297</v>
      </c>
      <c r="AB309" s="146" t="str">
        <f t="shared" si="19"/>
        <v/>
      </c>
      <c r="AC309" s="146" t="str">
        <f t="shared" si="20"/>
        <v/>
      </c>
      <c r="AP309" s="149" t="str">
        <f t="shared" si="21"/>
        <v/>
      </c>
      <c r="AQ309" s="149" t="str">
        <f t="shared" si="22"/>
        <v/>
      </c>
    </row>
    <row r="310" spans="2:43" x14ac:dyDescent="0.2">
      <c r="B310" s="194">
        <v>298</v>
      </c>
      <c r="C310" s="249"/>
      <c r="D310" s="249"/>
      <c r="E310" s="138"/>
      <c r="F310" s="138"/>
      <c r="G310" s="218"/>
      <c r="H310" s="138"/>
      <c r="I310" s="138"/>
      <c r="J310" s="138"/>
      <c r="K310" s="138"/>
      <c r="L310" s="138"/>
      <c r="M310" s="138"/>
      <c r="N310" s="138"/>
      <c r="O310" s="138"/>
      <c r="Q310" s="138"/>
      <c r="R310" s="138"/>
      <c r="S310" s="138"/>
      <c r="T310" s="138"/>
      <c r="U310" s="138"/>
      <c r="V310" s="138"/>
      <c r="W310" s="138"/>
      <c r="X310" s="136"/>
      <c r="AA310" s="145">
        <v>298</v>
      </c>
      <c r="AB310" s="146" t="str">
        <f t="shared" si="19"/>
        <v/>
      </c>
      <c r="AC310" s="146" t="str">
        <f t="shared" si="20"/>
        <v/>
      </c>
      <c r="AP310" s="149" t="str">
        <f t="shared" si="21"/>
        <v/>
      </c>
      <c r="AQ310" s="149" t="str">
        <f t="shared" si="22"/>
        <v/>
      </c>
    </row>
    <row r="311" spans="2:43" x14ac:dyDescent="0.2">
      <c r="B311" s="194">
        <v>299</v>
      </c>
      <c r="C311" s="249"/>
      <c r="D311" s="249"/>
      <c r="E311" s="138"/>
      <c r="F311" s="138"/>
      <c r="G311" s="218"/>
      <c r="H311" s="138"/>
      <c r="I311" s="138"/>
      <c r="J311" s="138"/>
      <c r="K311" s="138"/>
      <c r="L311" s="138"/>
      <c r="M311" s="138"/>
      <c r="N311" s="138"/>
      <c r="O311" s="138"/>
      <c r="Q311" s="138"/>
      <c r="R311" s="138"/>
      <c r="S311" s="138"/>
      <c r="T311" s="138"/>
      <c r="U311" s="138"/>
      <c r="V311" s="138"/>
      <c r="W311" s="138"/>
      <c r="X311" s="136"/>
      <c r="AA311" s="145">
        <v>299</v>
      </c>
      <c r="AB311" s="146" t="str">
        <f t="shared" si="19"/>
        <v/>
      </c>
      <c r="AC311" s="146" t="str">
        <f t="shared" si="20"/>
        <v/>
      </c>
      <c r="AP311" s="149" t="str">
        <f t="shared" si="21"/>
        <v/>
      </c>
      <c r="AQ311" s="149" t="str">
        <f t="shared" si="22"/>
        <v/>
      </c>
    </row>
    <row r="312" spans="2:43" x14ac:dyDescent="0.2">
      <c r="B312" s="194">
        <v>300</v>
      </c>
      <c r="C312" s="249"/>
      <c r="D312" s="249"/>
      <c r="E312" s="138"/>
      <c r="F312" s="138"/>
      <c r="G312" s="218"/>
      <c r="H312" s="138"/>
      <c r="I312" s="138"/>
      <c r="J312" s="138"/>
      <c r="K312" s="138"/>
      <c r="L312" s="138"/>
      <c r="M312" s="138"/>
      <c r="N312" s="138"/>
      <c r="O312" s="138"/>
      <c r="Q312" s="138"/>
      <c r="R312" s="138"/>
      <c r="S312" s="138"/>
      <c r="T312" s="138"/>
      <c r="U312" s="138"/>
      <c r="V312" s="138"/>
      <c r="W312" s="138"/>
      <c r="X312" s="136"/>
      <c r="AA312" s="145">
        <v>300</v>
      </c>
      <c r="AB312" s="146" t="str">
        <f t="shared" si="19"/>
        <v/>
      </c>
      <c r="AC312" s="146" t="str">
        <f t="shared" si="20"/>
        <v/>
      </c>
      <c r="AP312" s="149" t="str">
        <f t="shared" si="21"/>
        <v/>
      </c>
      <c r="AQ312" s="149" t="str">
        <f t="shared" si="22"/>
        <v/>
      </c>
    </row>
    <row r="313" spans="2:43" x14ac:dyDescent="0.2">
      <c r="B313" s="194">
        <v>301</v>
      </c>
      <c r="C313" s="249"/>
      <c r="D313" s="249"/>
      <c r="E313" s="138"/>
      <c r="F313" s="138"/>
      <c r="G313" s="218"/>
      <c r="H313" s="138"/>
      <c r="I313" s="138"/>
      <c r="J313" s="138"/>
      <c r="K313" s="138"/>
      <c r="L313" s="138"/>
      <c r="M313" s="138"/>
      <c r="N313" s="138"/>
      <c r="O313" s="138"/>
      <c r="Q313" s="138"/>
      <c r="R313" s="138"/>
      <c r="S313" s="138"/>
      <c r="T313" s="138"/>
      <c r="U313" s="138"/>
      <c r="V313" s="138"/>
      <c r="W313" s="138"/>
      <c r="X313" s="136"/>
      <c r="AA313" s="145">
        <v>301</v>
      </c>
      <c r="AB313" s="146" t="str">
        <f t="shared" si="19"/>
        <v/>
      </c>
      <c r="AC313" s="146" t="str">
        <f t="shared" si="20"/>
        <v/>
      </c>
      <c r="AP313" s="149" t="str">
        <f t="shared" si="21"/>
        <v/>
      </c>
      <c r="AQ313" s="149" t="str">
        <f t="shared" si="22"/>
        <v/>
      </c>
    </row>
    <row r="314" spans="2:43" x14ac:dyDescent="0.2">
      <c r="B314" s="194">
        <v>302</v>
      </c>
      <c r="C314" s="249"/>
      <c r="D314" s="249"/>
      <c r="E314" s="138"/>
      <c r="F314" s="138"/>
      <c r="G314" s="218"/>
      <c r="H314" s="138"/>
      <c r="I314" s="138"/>
      <c r="J314" s="138"/>
      <c r="K314" s="138"/>
      <c r="L314" s="138"/>
      <c r="M314" s="138"/>
      <c r="N314" s="138"/>
      <c r="O314" s="138"/>
      <c r="Q314" s="138"/>
      <c r="R314" s="138"/>
      <c r="S314" s="138"/>
      <c r="T314" s="138"/>
      <c r="U314" s="138"/>
      <c r="V314" s="138"/>
      <c r="W314" s="138"/>
      <c r="X314" s="136"/>
      <c r="AA314" s="145">
        <v>302</v>
      </c>
      <c r="AB314" s="146" t="str">
        <f t="shared" si="19"/>
        <v/>
      </c>
      <c r="AC314" s="146" t="str">
        <f t="shared" si="20"/>
        <v/>
      </c>
      <c r="AP314" s="149" t="str">
        <f t="shared" si="21"/>
        <v/>
      </c>
      <c r="AQ314" s="149" t="str">
        <f t="shared" si="22"/>
        <v/>
      </c>
    </row>
    <row r="315" spans="2:43" x14ac:dyDescent="0.2">
      <c r="B315" s="194">
        <v>303</v>
      </c>
      <c r="C315" s="249"/>
      <c r="D315" s="249"/>
      <c r="E315" s="138"/>
      <c r="F315" s="138"/>
      <c r="G315" s="218"/>
      <c r="H315" s="138"/>
      <c r="I315" s="138"/>
      <c r="J315" s="138"/>
      <c r="K315" s="138"/>
      <c r="L315" s="138"/>
      <c r="M315" s="138"/>
      <c r="N315" s="138"/>
      <c r="O315" s="138"/>
      <c r="Q315" s="138"/>
      <c r="R315" s="138"/>
      <c r="S315" s="138"/>
      <c r="T315" s="138"/>
      <c r="U315" s="138"/>
      <c r="V315" s="138"/>
      <c r="W315" s="138"/>
      <c r="X315" s="136"/>
      <c r="AA315" s="145">
        <v>303</v>
      </c>
      <c r="AB315" s="146" t="str">
        <f t="shared" si="19"/>
        <v/>
      </c>
      <c r="AC315" s="146" t="str">
        <f t="shared" si="20"/>
        <v/>
      </c>
      <c r="AP315" s="149" t="str">
        <f t="shared" si="21"/>
        <v/>
      </c>
      <c r="AQ315" s="149" t="str">
        <f t="shared" si="22"/>
        <v/>
      </c>
    </row>
    <row r="316" spans="2:43" x14ac:dyDescent="0.2">
      <c r="B316" s="194">
        <v>304</v>
      </c>
      <c r="C316" s="249"/>
      <c r="D316" s="249"/>
      <c r="E316" s="138"/>
      <c r="F316" s="138"/>
      <c r="G316" s="218"/>
      <c r="H316" s="138"/>
      <c r="I316" s="138"/>
      <c r="J316" s="138"/>
      <c r="K316" s="138"/>
      <c r="L316" s="138"/>
      <c r="M316" s="138"/>
      <c r="N316" s="138"/>
      <c r="O316" s="138"/>
      <c r="Q316" s="138"/>
      <c r="R316" s="138"/>
      <c r="S316" s="138"/>
      <c r="T316" s="138"/>
      <c r="U316" s="138"/>
      <c r="V316" s="138"/>
      <c r="W316" s="138"/>
      <c r="X316" s="136"/>
      <c r="AA316" s="145">
        <v>304</v>
      </c>
      <c r="AB316" s="146" t="str">
        <f t="shared" si="19"/>
        <v/>
      </c>
      <c r="AC316" s="146" t="str">
        <f t="shared" si="20"/>
        <v/>
      </c>
      <c r="AP316" s="149" t="str">
        <f t="shared" si="21"/>
        <v/>
      </c>
      <c r="AQ316" s="149" t="str">
        <f t="shared" si="22"/>
        <v/>
      </c>
    </row>
    <row r="317" spans="2:43" x14ac:dyDescent="0.2">
      <c r="B317" s="194">
        <v>305</v>
      </c>
      <c r="C317" s="249"/>
      <c r="D317" s="249"/>
      <c r="E317" s="138"/>
      <c r="F317" s="138"/>
      <c r="G317" s="218"/>
      <c r="H317" s="138"/>
      <c r="I317" s="138"/>
      <c r="J317" s="138"/>
      <c r="K317" s="138"/>
      <c r="L317" s="138"/>
      <c r="M317" s="138"/>
      <c r="N317" s="138"/>
      <c r="O317" s="138"/>
      <c r="Q317" s="138"/>
      <c r="R317" s="138"/>
      <c r="S317" s="138"/>
      <c r="T317" s="138"/>
      <c r="U317" s="138"/>
      <c r="V317" s="138"/>
      <c r="W317" s="138"/>
      <c r="X317" s="136"/>
      <c r="AA317" s="145">
        <v>305</v>
      </c>
      <c r="AB317" s="146" t="str">
        <f t="shared" si="19"/>
        <v/>
      </c>
      <c r="AC317" s="146" t="str">
        <f t="shared" si="20"/>
        <v/>
      </c>
      <c r="AP317" s="149" t="str">
        <f t="shared" si="21"/>
        <v/>
      </c>
      <c r="AQ317" s="149" t="str">
        <f t="shared" si="22"/>
        <v/>
      </c>
    </row>
    <row r="318" spans="2:43" x14ac:dyDescent="0.2">
      <c r="B318" s="194">
        <v>306</v>
      </c>
      <c r="C318" s="249"/>
      <c r="D318" s="249"/>
      <c r="E318" s="138"/>
      <c r="F318" s="138"/>
      <c r="G318" s="218"/>
      <c r="H318" s="138"/>
      <c r="I318" s="138"/>
      <c r="J318" s="138"/>
      <c r="K318" s="138"/>
      <c r="L318" s="138"/>
      <c r="M318" s="138"/>
      <c r="N318" s="138"/>
      <c r="O318" s="138"/>
      <c r="Q318" s="138"/>
      <c r="R318" s="138"/>
      <c r="S318" s="138"/>
      <c r="T318" s="138"/>
      <c r="U318" s="138"/>
      <c r="V318" s="138"/>
      <c r="W318" s="138"/>
      <c r="X318" s="136"/>
      <c r="AA318" s="145">
        <v>306</v>
      </c>
      <c r="AB318" s="146" t="str">
        <f t="shared" si="19"/>
        <v/>
      </c>
      <c r="AC318" s="146" t="str">
        <f t="shared" si="20"/>
        <v/>
      </c>
      <c r="AP318" s="149" t="str">
        <f t="shared" si="21"/>
        <v/>
      </c>
      <c r="AQ318" s="149" t="str">
        <f t="shared" si="22"/>
        <v/>
      </c>
    </row>
    <row r="319" spans="2:43" x14ac:dyDescent="0.2">
      <c r="B319" s="194">
        <v>307</v>
      </c>
      <c r="C319" s="249"/>
      <c r="D319" s="249"/>
      <c r="E319" s="138"/>
      <c r="F319" s="138"/>
      <c r="G319" s="218"/>
      <c r="H319" s="138"/>
      <c r="I319" s="138"/>
      <c r="J319" s="138"/>
      <c r="K319" s="138"/>
      <c r="L319" s="138"/>
      <c r="M319" s="138"/>
      <c r="N319" s="138"/>
      <c r="O319" s="138"/>
      <c r="Q319" s="138"/>
      <c r="R319" s="138"/>
      <c r="S319" s="138"/>
      <c r="T319" s="138"/>
      <c r="U319" s="138"/>
      <c r="V319" s="138"/>
      <c r="W319" s="138"/>
      <c r="X319" s="136"/>
      <c r="AA319" s="145">
        <v>307</v>
      </c>
      <c r="AB319" s="146" t="str">
        <f t="shared" si="19"/>
        <v/>
      </c>
      <c r="AC319" s="146" t="str">
        <f t="shared" si="20"/>
        <v/>
      </c>
      <c r="AP319" s="149" t="str">
        <f t="shared" si="21"/>
        <v/>
      </c>
      <c r="AQ319" s="149" t="str">
        <f t="shared" si="22"/>
        <v/>
      </c>
    </row>
    <row r="320" spans="2:43" x14ac:dyDescent="0.2">
      <c r="B320" s="194">
        <v>308</v>
      </c>
      <c r="C320" s="249"/>
      <c r="D320" s="249"/>
      <c r="E320" s="138"/>
      <c r="F320" s="138"/>
      <c r="G320" s="218"/>
      <c r="H320" s="138"/>
      <c r="I320" s="138"/>
      <c r="J320" s="138"/>
      <c r="K320" s="138"/>
      <c r="L320" s="138"/>
      <c r="M320" s="138"/>
      <c r="N320" s="138"/>
      <c r="O320" s="138"/>
      <c r="Q320" s="138"/>
      <c r="R320" s="138"/>
      <c r="S320" s="138"/>
      <c r="T320" s="138"/>
      <c r="U320" s="138"/>
      <c r="V320" s="138"/>
      <c r="W320" s="138"/>
      <c r="X320" s="136"/>
      <c r="AA320" s="145">
        <v>308</v>
      </c>
      <c r="AB320" s="146" t="str">
        <f t="shared" si="19"/>
        <v/>
      </c>
      <c r="AC320" s="146" t="str">
        <f t="shared" si="20"/>
        <v/>
      </c>
      <c r="AP320" s="149" t="str">
        <f t="shared" si="21"/>
        <v/>
      </c>
      <c r="AQ320" s="149" t="str">
        <f t="shared" si="22"/>
        <v/>
      </c>
    </row>
    <row r="321" spans="2:43" x14ac:dyDescent="0.2">
      <c r="B321" s="194">
        <v>309</v>
      </c>
      <c r="C321" s="249"/>
      <c r="D321" s="249"/>
      <c r="E321" s="138"/>
      <c r="F321" s="138"/>
      <c r="G321" s="218"/>
      <c r="H321" s="138"/>
      <c r="I321" s="138"/>
      <c r="J321" s="138"/>
      <c r="K321" s="138"/>
      <c r="L321" s="138"/>
      <c r="M321" s="138"/>
      <c r="N321" s="138"/>
      <c r="O321" s="138"/>
      <c r="Q321" s="138"/>
      <c r="R321" s="138"/>
      <c r="S321" s="138"/>
      <c r="T321" s="138"/>
      <c r="U321" s="138"/>
      <c r="V321" s="138"/>
      <c r="W321" s="138"/>
      <c r="X321" s="136"/>
      <c r="AA321" s="145">
        <v>309</v>
      </c>
      <c r="AB321" s="146" t="str">
        <f t="shared" si="19"/>
        <v/>
      </c>
      <c r="AC321" s="146" t="str">
        <f t="shared" si="20"/>
        <v/>
      </c>
      <c r="AP321" s="149" t="str">
        <f t="shared" si="21"/>
        <v/>
      </c>
      <c r="AQ321" s="149" t="str">
        <f t="shared" si="22"/>
        <v/>
      </c>
    </row>
    <row r="322" spans="2:43" x14ac:dyDescent="0.2">
      <c r="B322" s="194">
        <v>310</v>
      </c>
      <c r="C322" s="249"/>
      <c r="D322" s="249"/>
      <c r="E322" s="138"/>
      <c r="F322" s="138"/>
      <c r="G322" s="218"/>
      <c r="H322" s="138"/>
      <c r="I322" s="138"/>
      <c r="J322" s="138"/>
      <c r="K322" s="138"/>
      <c r="L322" s="138"/>
      <c r="M322" s="138"/>
      <c r="N322" s="138"/>
      <c r="O322" s="138"/>
      <c r="Q322" s="138"/>
      <c r="R322" s="138"/>
      <c r="S322" s="138"/>
      <c r="T322" s="138"/>
      <c r="U322" s="138"/>
      <c r="V322" s="138"/>
      <c r="W322" s="138"/>
      <c r="X322" s="136"/>
      <c r="AA322" s="145">
        <v>310</v>
      </c>
      <c r="AB322" s="146" t="str">
        <f t="shared" si="19"/>
        <v/>
      </c>
      <c r="AC322" s="146" t="str">
        <f t="shared" si="20"/>
        <v/>
      </c>
      <c r="AP322" s="149" t="str">
        <f t="shared" si="21"/>
        <v/>
      </c>
      <c r="AQ322" s="149" t="str">
        <f t="shared" si="22"/>
        <v/>
      </c>
    </row>
    <row r="323" spans="2:43" x14ac:dyDescent="0.2">
      <c r="B323" s="194">
        <v>311</v>
      </c>
      <c r="C323" s="249"/>
      <c r="D323" s="249"/>
      <c r="E323" s="138"/>
      <c r="F323" s="138"/>
      <c r="G323" s="218"/>
      <c r="H323" s="138"/>
      <c r="I323" s="138"/>
      <c r="J323" s="138"/>
      <c r="K323" s="138"/>
      <c r="L323" s="138"/>
      <c r="M323" s="138"/>
      <c r="N323" s="138"/>
      <c r="O323" s="138"/>
      <c r="Q323" s="138"/>
      <c r="R323" s="138"/>
      <c r="S323" s="138"/>
      <c r="T323" s="138"/>
      <c r="U323" s="138"/>
      <c r="V323" s="138"/>
      <c r="W323" s="138"/>
      <c r="X323" s="136"/>
      <c r="AA323" s="145">
        <v>311</v>
      </c>
      <c r="AB323" s="146" t="str">
        <f t="shared" si="19"/>
        <v/>
      </c>
      <c r="AC323" s="146" t="str">
        <f t="shared" si="20"/>
        <v/>
      </c>
      <c r="AP323" s="149" t="str">
        <f t="shared" si="21"/>
        <v/>
      </c>
      <c r="AQ323" s="149" t="str">
        <f t="shared" si="22"/>
        <v/>
      </c>
    </row>
    <row r="324" spans="2:43" x14ac:dyDescent="0.2">
      <c r="B324" s="194">
        <v>312</v>
      </c>
      <c r="C324" s="249"/>
      <c r="D324" s="249"/>
      <c r="E324" s="138"/>
      <c r="F324" s="138"/>
      <c r="G324" s="218"/>
      <c r="H324" s="138"/>
      <c r="I324" s="138"/>
      <c r="J324" s="138"/>
      <c r="K324" s="138"/>
      <c r="L324" s="138"/>
      <c r="M324" s="138"/>
      <c r="N324" s="138"/>
      <c r="O324" s="138"/>
      <c r="Q324" s="138"/>
      <c r="R324" s="138"/>
      <c r="S324" s="138"/>
      <c r="T324" s="138"/>
      <c r="U324" s="138"/>
      <c r="V324" s="138"/>
      <c r="W324" s="138"/>
      <c r="X324" s="136"/>
      <c r="AA324" s="145">
        <v>312</v>
      </c>
      <c r="AB324" s="146" t="str">
        <f t="shared" si="19"/>
        <v/>
      </c>
      <c r="AC324" s="146" t="str">
        <f t="shared" si="20"/>
        <v/>
      </c>
      <c r="AP324" s="149" t="str">
        <f t="shared" si="21"/>
        <v/>
      </c>
      <c r="AQ324" s="149" t="str">
        <f t="shared" si="22"/>
        <v/>
      </c>
    </row>
    <row r="325" spans="2:43" x14ac:dyDescent="0.2">
      <c r="B325" s="194">
        <v>313</v>
      </c>
      <c r="C325" s="249"/>
      <c r="D325" s="249"/>
      <c r="E325" s="138"/>
      <c r="F325" s="138"/>
      <c r="G325" s="218"/>
      <c r="H325" s="138"/>
      <c r="I325" s="138"/>
      <c r="J325" s="138"/>
      <c r="K325" s="138"/>
      <c r="L325" s="138"/>
      <c r="M325" s="138"/>
      <c r="N325" s="138"/>
      <c r="O325" s="138"/>
      <c r="Q325" s="138"/>
      <c r="R325" s="138"/>
      <c r="S325" s="138"/>
      <c r="T325" s="138"/>
      <c r="U325" s="138"/>
      <c r="V325" s="138"/>
      <c r="W325" s="138"/>
      <c r="X325" s="136"/>
      <c r="AA325" s="145">
        <v>313</v>
      </c>
      <c r="AB325" s="146" t="str">
        <f t="shared" si="19"/>
        <v/>
      </c>
      <c r="AC325" s="146" t="str">
        <f t="shared" si="20"/>
        <v/>
      </c>
      <c r="AP325" s="149" t="str">
        <f t="shared" si="21"/>
        <v/>
      </c>
      <c r="AQ325" s="149" t="str">
        <f t="shared" si="22"/>
        <v/>
      </c>
    </row>
    <row r="326" spans="2:43" x14ac:dyDescent="0.2">
      <c r="B326" s="194">
        <v>314</v>
      </c>
      <c r="C326" s="249"/>
      <c r="D326" s="249"/>
      <c r="E326" s="138"/>
      <c r="F326" s="138"/>
      <c r="G326" s="218"/>
      <c r="H326" s="138"/>
      <c r="I326" s="138"/>
      <c r="J326" s="138"/>
      <c r="K326" s="138"/>
      <c r="L326" s="138"/>
      <c r="M326" s="138"/>
      <c r="N326" s="138"/>
      <c r="O326" s="138"/>
      <c r="Q326" s="138"/>
      <c r="R326" s="138"/>
      <c r="S326" s="138"/>
      <c r="T326" s="138"/>
      <c r="U326" s="138"/>
      <c r="V326" s="138"/>
      <c r="W326" s="138"/>
      <c r="X326" s="136"/>
      <c r="AA326" s="145">
        <v>314</v>
      </c>
      <c r="AB326" s="146" t="str">
        <f t="shared" si="19"/>
        <v/>
      </c>
      <c r="AC326" s="146" t="str">
        <f t="shared" si="20"/>
        <v/>
      </c>
      <c r="AP326" s="149" t="str">
        <f t="shared" si="21"/>
        <v/>
      </c>
      <c r="AQ326" s="149" t="str">
        <f t="shared" si="22"/>
        <v/>
      </c>
    </row>
    <row r="327" spans="2:43" x14ac:dyDescent="0.2">
      <c r="B327" s="194">
        <v>315</v>
      </c>
      <c r="C327" s="249"/>
      <c r="D327" s="249"/>
      <c r="E327" s="138"/>
      <c r="F327" s="138"/>
      <c r="G327" s="218"/>
      <c r="H327" s="138"/>
      <c r="I327" s="138"/>
      <c r="J327" s="138"/>
      <c r="K327" s="138"/>
      <c r="L327" s="138"/>
      <c r="M327" s="138"/>
      <c r="N327" s="138"/>
      <c r="O327" s="138"/>
      <c r="Q327" s="138"/>
      <c r="R327" s="138"/>
      <c r="S327" s="138"/>
      <c r="T327" s="138"/>
      <c r="U327" s="138"/>
      <c r="V327" s="138"/>
      <c r="W327" s="138"/>
      <c r="X327" s="136"/>
      <c r="AA327" s="145">
        <v>315</v>
      </c>
      <c r="AB327" s="146" t="str">
        <f t="shared" si="19"/>
        <v/>
      </c>
      <c r="AC327" s="146" t="str">
        <f t="shared" si="20"/>
        <v/>
      </c>
      <c r="AP327" s="149" t="str">
        <f t="shared" si="21"/>
        <v/>
      </c>
      <c r="AQ327" s="149" t="str">
        <f t="shared" si="22"/>
        <v/>
      </c>
    </row>
    <row r="328" spans="2:43" x14ac:dyDescent="0.2">
      <c r="B328" s="194">
        <v>316</v>
      </c>
      <c r="C328" s="249"/>
      <c r="D328" s="249"/>
      <c r="E328" s="138"/>
      <c r="F328" s="138"/>
      <c r="G328" s="218"/>
      <c r="H328" s="138"/>
      <c r="I328" s="138"/>
      <c r="J328" s="138"/>
      <c r="K328" s="138"/>
      <c r="L328" s="138"/>
      <c r="M328" s="138"/>
      <c r="N328" s="138"/>
      <c r="O328" s="138"/>
      <c r="Q328" s="138"/>
      <c r="R328" s="138"/>
      <c r="S328" s="138"/>
      <c r="T328" s="138"/>
      <c r="U328" s="138"/>
      <c r="V328" s="138"/>
      <c r="W328" s="138"/>
      <c r="X328" s="136"/>
      <c r="AA328" s="145">
        <v>316</v>
      </c>
      <c r="AB328" s="146" t="str">
        <f t="shared" si="19"/>
        <v/>
      </c>
      <c r="AC328" s="146" t="str">
        <f t="shared" si="20"/>
        <v/>
      </c>
      <c r="AP328" s="149" t="str">
        <f t="shared" si="21"/>
        <v/>
      </c>
      <c r="AQ328" s="149" t="str">
        <f t="shared" si="22"/>
        <v/>
      </c>
    </row>
    <row r="329" spans="2:43" x14ac:dyDescent="0.2">
      <c r="B329" s="194">
        <v>317</v>
      </c>
      <c r="C329" s="249"/>
      <c r="D329" s="249"/>
      <c r="E329" s="138"/>
      <c r="F329" s="138"/>
      <c r="G329" s="218"/>
      <c r="H329" s="138"/>
      <c r="I329" s="138"/>
      <c r="J329" s="138"/>
      <c r="K329" s="138"/>
      <c r="L329" s="138"/>
      <c r="M329" s="138"/>
      <c r="N329" s="138"/>
      <c r="O329" s="138"/>
      <c r="Q329" s="138"/>
      <c r="R329" s="138"/>
      <c r="S329" s="138"/>
      <c r="T329" s="138"/>
      <c r="U329" s="138"/>
      <c r="V329" s="138"/>
      <c r="W329" s="138"/>
      <c r="X329" s="136"/>
      <c r="AA329" s="145">
        <v>317</v>
      </c>
      <c r="AB329" s="146" t="str">
        <f t="shared" si="19"/>
        <v/>
      </c>
      <c r="AC329" s="146" t="str">
        <f t="shared" si="20"/>
        <v/>
      </c>
      <c r="AP329" s="149" t="str">
        <f t="shared" si="21"/>
        <v/>
      </c>
      <c r="AQ329" s="149" t="str">
        <f t="shared" si="22"/>
        <v/>
      </c>
    </row>
    <row r="330" spans="2:43" x14ac:dyDescent="0.2">
      <c r="B330" s="194">
        <v>318</v>
      </c>
      <c r="C330" s="249"/>
      <c r="D330" s="249"/>
      <c r="E330" s="138"/>
      <c r="F330" s="138"/>
      <c r="G330" s="218"/>
      <c r="H330" s="138"/>
      <c r="I330" s="138"/>
      <c r="J330" s="138"/>
      <c r="K330" s="138"/>
      <c r="L330" s="138"/>
      <c r="M330" s="138"/>
      <c r="N330" s="138"/>
      <c r="O330" s="138"/>
      <c r="Q330" s="138"/>
      <c r="R330" s="138"/>
      <c r="S330" s="138"/>
      <c r="T330" s="138"/>
      <c r="U330" s="138"/>
      <c r="V330" s="138"/>
      <c r="W330" s="138"/>
      <c r="X330" s="136"/>
      <c r="AA330" s="145">
        <v>318</v>
      </c>
      <c r="AB330" s="146" t="str">
        <f t="shared" si="19"/>
        <v/>
      </c>
      <c r="AC330" s="146" t="str">
        <f t="shared" si="20"/>
        <v/>
      </c>
      <c r="AP330" s="149" t="str">
        <f t="shared" si="21"/>
        <v/>
      </c>
      <c r="AQ330" s="149" t="str">
        <f t="shared" si="22"/>
        <v/>
      </c>
    </row>
    <row r="331" spans="2:43" x14ac:dyDescent="0.2">
      <c r="B331" s="194">
        <v>319</v>
      </c>
      <c r="C331" s="249"/>
      <c r="D331" s="249"/>
      <c r="E331" s="138"/>
      <c r="F331" s="138"/>
      <c r="G331" s="218"/>
      <c r="H331" s="138"/>
      <c r="I331" s="138"/>
      <c r="J331" s="138"/>
      <c r="K331" s="138"/>
      <c r="L331" s="138"/>
      <c r="M331" s="138"/>
      <c r="N331" s="138"/>
      <c r="O331" s="138"/>
      <c r="Q331" s="138"/>
      <c r="R331" s="138"/>
      <c r="S331" s="138"/>
      <c r="T331" s="138"/>
      <c r="U331" s="138"/>
      <c r="V331" s="138"/>
      <c r="W331" s="138"/>
      <c r="X331" s="136"/>
      <c r="AA331" s="145">
        <v>319</v>
      </c>
      <c r="AB331" s="146" t="str">
        <f t="shared" si="19"/>
        <v/>
      </c>
      <c r="AC331" s="146" t="str">
        <f t="shared" si="20"/>
        <v/>
      </c>
      <c r="AP331" s="149" t="str">
        <f t="shared" si="21"/>
        <v/>
      </c>
      <c r="AQ331" s="149" t="str">
        <f t="shared" si="22"/>
        <v/>
      </c>
    </row>
    <row r="332" spans="2:43" x14ac:dyDescent="0.2">
      <c r="B332" s="194">
        <v>320</v>
      </c>
      <c r="C332" s="249"/>
      <c r="D332" s="249"/>
      <c r="E332" s="138"/>
      <c r="F332" s="138"/>
      <c r="G332" s="218"/>
      <c r="H332" s="138"/>
      <c r="I332" s="138"/>
      <c r="J332" s="138"/>
      <c r="K332" s="138"/>
      <c r="L332" s="138"/>
      <c r="M332" s="138"/>
      <c r="N332" s="138"/>
      <c r="O332" s="138"/>
      <c r="Q332" s="138"/>
      <c r="R332" s="138"/>
      <c r="S332" s="138"/>
      <c r="T332" s="138"/>
      <c r="U332" s="138"/>
      <c r="V332" s="138"/>
      <c r="W332" s="138"/>
      <c r="X332" s="136"/>
      <c r="AA332" s="145">
        <v>320</v>
      </c>
      <c r="AB332" s="146" t="str">
        <f t="shared" si="19"/>
        <v/>
      </c>
      <c r="AC332" s="146" t="str">
        <f t="shared" si="20"/>
        <v/>
      </c>
      <c r="AP332" s="149" t="str">
        <f t="shared" si="21"/>
        <v/>
      </c>
      <c r="AQ332" s="149" t="str">
        <f t="shared" si="22"/>
        <v/>
      </c>
    </row>
    <row r="333" spans="2:43" x14ac:dyDescent="0.2">
      <c r="B333" s="194">
        <v>321</v>
      </c>
      <c r="C333" s="249"/>
      <c r="D333" s="249"/>
      <c r="E333" s="138"/>
      <c r="F333" s="138"/>
      <c r="G333" s="218"/>
      <c r="H333" s="138"/>
      <c r="I333" s="138"/>
      <c r="J333" s="138"/>
      <c r="K333" s="138"/>
      <c r="L333" s="138"/>
      <c r="M333" s="138"/>
      <c r="N333" s="138"/>
      <c r="O333" s="138"/>
      <c r="Q333" s="138"/>
      <c r="R333" s="138"/>
      <c r="S333" s="138"/>
      <c r="T333" s="138"/>
      <c r="U333" s="138"/>
      <c r="V333" s="138"/>
      <c r="W333" s="138"/>
      <c r="X333" s="136"/>
      <c r="AA333" s="145">
        <v>321</v>
      </c>
      <c r="AB333" s="146" t="str">
        <f t="shared" si="19"/>
        <v/>
      </c>
      <c r="AC333" s="146" t="str">
        <f t="shared" si="20"/>
        <v/>
      </c>
      <c r="AP333" s="149" t="str">
        <f t="shared" si="21"/>
        <v/>
      </c>
      <c r="AQ333" s="149" t="str">
        <f t="shared" si="22"/>
        <v/>
      </c>
    </row>
    <row r="334" spans="2:43" x14ac:dyDescent="0.2">
      <c r="B334" s="194">
        <v>322</v>
      </c>
      <c r="C334" s="249"/>
      <c r="D334" s="249"/>
      <c r="E334" s="138"/>
      <c r="F334" s="138"/>
      <c r="G334" s="218"/>
      <c r="H334" s="138"/>
      <c r="I334" s="138"/>
      <c r="J334" s="138"/>
      <c r="K334" s="138"/>
      <c r="L334" s="138"/>
      <c r="M334" s="138"/>
      <c r="N334" s="138"/>
      <c r="O334" s="138"/>
      <c r="Q334" s="138"/>
      <c r="R334" s="138"/>
      <c r="S334" s="138"/>
      <c r="T334" s="138"/>
      <c r="U334" s="138"/>
      <c r="V334" s="138"/>
      <c r="W334" s="138"/>
      <c r="X334" s="136"/>
      <c r="AA334" s="145">
        <v>322</v>
      </c>
      <c r="AB334" s="146" t="str">
        <f t="shared" ref="AB334:AB397" si="23">IF(AND(C334=1,D334&lt;&gt;0),D334,"")</f>
        <v/>
      </c>
      <c r="AC334" s="146" t="str">
        <f t="shared" ref="AC334:AC397" si="24">IF(AND(C334=2,D334&lt;&gt;0),D334,"")</f>
        <v/>
      </c>
      <c r="AP334" s="149" t="str">
        <f t="shared" si="21"/>
        <v/>
      </c>
      <c r="AQ334" s="149" t="str">
        <f t="shared" si="22"/>
        <v/>
      </c>
    </row>
    <row r="335" spans="2:43" x14ac:dyDescent="0.2">
      <c r="B335" s="194">
        <v>323</v>
      </c>
      <c r="C335" s="249"/>
      <c r="D335" s="249"/>
      <c r="E335" s="138"/>
      <c r="F335" s="138"/>
      <c r="G335" s="218"/>
      <c r="H335" s="138"/>
      <c r="I335" s="138"/>
      <c r="J335" s="138"/>
      <c r="K335" s="138"/>
      <c r="L335" s="138"/>
      <c r="M335" s="138"/>
      <c r="N335" s="138"/>
      <c r="O335" s="138"/>
      <c r="Q335" s="138"/>
      <c r="R335" s="138"/>
      <c r="S335" s="138"/>
      <c r="T335" s="138"/>
      <c r="U335" s="138"/>
      <c r="V335" s="138"/>
      <c r="W335" s="138"/>
      <c r="X335" s="136"/>
      <c r="AA335" s="145">
        <v>323</v>
      </c>
      <c r="AB335" s="146" t="str">
        <f t="shared" si="23"/>
        <v/>
      </c>
      <c r="AC335" s="146" t="str">
        <f t="shared" si="24"/>
        <v/>
      </c>
      <c r="AP335" s="149" t="str">
        <f t="shared" ref="AP335:AP398" si="25">IF(AB334="","",ABS(AB334-$K$13))</f>
        <v/>
      </c>
      <c r="AQ335" s="149" t="str">
        <f t="shared" ref="AQ335:AQ398" si="26">IF(AC334="","",ABS(AC334-$K$14))</f>
        <v/>
      </c>
    </row>
    <row r="336" spans="2:43" x14ac:dyDescent="0.2">
      <c r="B336" s="194">
        <v>324</v>
      </c>
      <c r="C336" s="249"/>
      <c r="D336" s="249"/>
      <c r="E336" s="138"/>
      <c r="F336" s="138"/>
      <c r="G336" s="218"/>
      <c r="H336" s="138"/>
      <c r="I336" s="138"/>
      <c r="J336" s="138"/>
      <c r="K336" s="138"/>
      <c r="L336" s="138"/>
      <c r="M336" s="138"/>
      <c r="N336" s="138"/>
      <c r="O336" s="138"/>
      <c r="Q336" s="138"/>
      <c r="R336" s="138"/>
      <c r="S336" s="138"/>
      <c r="T336" s="138"/>
      <c r="U336" s="138"/>
      <c r="V336" s="138"/>
      <c r="W336" s="138"/>
      <c r="X336" s="136"/>
      <c r="AA336" s="145">
        <v>324</v>
      </c>
      <c r="AB336" s="146" t="str">
        <f t="shared" si="23"/>
        <v/>
      </c>
      <c r="AC336" s="146" t="str">
        <f t="shared" si="24"/>
        <v/>
      </c>
      <c r="AP336" s="149" t="str">
        <f t="shared" si="25"/>
        <v/>
      </c>
      <c r="AQ336" s="149" t="str">
        <f t="shared" si="26"/>
        <v/>
      </c>
    </row>
    <row r="337" spans="2:43" x14ac:dyDescent="0.2">
      <c r="B337" s="194">
        <v>325</v>
      </c>
      <c r="C337" s="249"/>
      <c r="D337" s="249"/>
      <c r="E337" s="138"/>
      <c r="F337" s="138"/>
      <c r="G337" s="218"/>
      <c r="H337" s="138"/>
      <c r="I337" s="138"/>
      <c r="J337" s="138"/>
      <c r="K337" s="138"/>
      <c r="L337" s="138"/>
      <c r="M337" s="138"/>
      <c r="N337" s="138"/>
      <c r="O337" s="138"/>
      <c r="Q337" s="138"/>
      <c r="R337" s="138"/>
      <c r="S337" s="138"/>
      <c r="T337" s="138"/>
      <c r="U337" s="138"/>
      <c r="V337" s="138"/>
      <c r="W337" s="138"/>
      <c r="X337" s="136"/>
      <c r="AA337" s="145">
        <v>325</v>
      </c>
      <c r="AB337" s="146" t="str">
        <f t="shared" si="23"/>
        <v/>
      </c>
      <c r="AC337" s="146" t="str">
        <f t="shared" si="24"/>
        <v/>
      </c>
      <c r="AP337" s="149" t="str">
        <f t="shared" si="25"/>
        <v/>
      </c>
      <c r="AQ337" s="149" t="str">
        <f t="shared" si="26"/>
        <v/>
      </c>
    </row>
    <row r="338" spans="2:43" x14ac:dyDescent="0.2">
      <c r="B338" s="194">
        <v>326</v>
      </c>
      <c r="C338" s="249"/>
      <c r="D338" s="249"/>
      <c r="E338" s="138"/>
      <c r="F338" s="138"/>
      <c r="G338" s="218"/>
      <c r="H338" s="138"/>
      <c r="I338" s="138"/>
      <c r="J338" s="138"/>
      <c r="K338" s="138"/>
      <c r="L338" s="138"/>
      <c r="M338" s="138"/>
      <c r="N338" s="138"/>
      <c r="O338" s="138"/>
      <c r="Q338" s="138"/>
      <c r="R338" s="138"/>
      <c r="S338" s="138"/>
      <c r="T338" s="138"/>
      <c r="U338" s="138"/>
      <c r="V338" s="138"/>
      <c r="W338" s="138"/>
      <c r="X338" s="136"/>
      <c r="AA338" s="145">
        <v>326</v>
      </c>
      <c r="AB338" s="146" t="str">
        <f t="shared" si="23"/>
        <v/>
      </c>
      <c r="AC338" s="146" t="str">
        <f t="shared" si="24"/>
        <v/>
      </c>
      <c r="AP338" s="149" t="str">
        <f t="shared" si="25"/>
        <v/>
      </c>
      <c r="AQ338" s="149" t="str">
        <f t="shared" si="26"/>
        <v/>
      </c>
    </row>
    <row r="339" spans="2:43" x14ac:dyDescent="0.2">
      <c r="B339" s="194">
        <v>327</v>
      </c>
      <c r="C339" s="249"/>
      <c r="D339" s="249"/>
      <c r="E339" s="138"/>
      <c r="F339" s="138"/>
      <c r="G339" s="218"/>
      <c r="H339" s="138"/>
      <c r="I339" s="138"/>
      <c r="J339" s="138"/>
      <c r="K339" s="138"/>
      <c r="L339" s="138"/>
      <c r="M339" s="138"/>
      <c r="N339" s="138"/>
      <c r="O339" s="138"/>
      <c r="Q339" s="138"/>
      <c r="R339" s="138"/>
      <c r="S339" s="138"/>
      <c r="T339" s="138"/>
      <c r="U339" s="138"/>
      <c r="V339" s="138"/>
      <c r="W339" s="138"/>
      <c r="X339" s="136"/>
      <c r="AA339" s="145">
        <v>327</v>
      </c>
      <c r="AB339" s="146" t="str">
        <f t="shared" si="23"/>
        <v/>
      </c>
      <c r="AC339" s="146" t="str">
        <f t="shared" si="24"/>
        <v/>
      </c>
      <c r="AP339" s="149" t="str">
        <f t="shared" si="25"/>
        <v/>
      </c>
      <c r="AQ339" s="149" t="str">
        <f t="shared" si="26"/>
        <v/>
      </c>
    </row>
    <row r="340" spans="2:43" x14ac:dyDescent="0.2">
      <c r="B340" s="194">
        <v>328</v>
      </c>
      <c r="C340" s="249"/>
      <c r="D340" s="249"/>
      <c r="E340" s="138"/>
      <c r="F340" s="138"/>
      <c r="G340" s="218"/>
      <c r="H340" s="138"/>
      <c r="I340" s="138"/>
      <c r="J340" s="138"/>
      <c r="K340" s="138"/>
      <c r="L340" s="138"/>
      <c r="M340" s="138"/>
      <c r="N340" s="138"/>
      <c r="O340" s="138"/>
      <c r="Q340" s="138"/>
      <c r="R340" s="138"/>
      <c r="S340" s="138"/>
      <c r="T340" s="138"/>
      <c r="U340" s="138"/>
      <c r="V340" s="138"/>
      <c r="W340" s="138"/>
      <c r="X340" s="136"/>
      <c r="AA340" s="145">
        <v>328</v>
      </c>
      <c r="AB340" s="146" t="str">
        <f t="shared" si="23"/>
        <v/>
      </c>
      <c r="AC340" s="146" t="str">
        <f t="shared" si="24"/>
        <v/>
      </c>
      <c r="AP340" s="149" t="str">
        <f t="shared" si="25"/>
        <v/>
      </c>
      <c r="AQ340" s="149" t="str">
        <f t="shared" si="26"/>
        <v/>
      </c>
    </row>
    <row r="341" spans="2:43" x14ac:dyDescent="0.2">
      <c r="B341" s="194">
        <v>329</v>
      </c>
      <c r="C341" s="249"/>
      <c r="D341" s="249"/>
      <c r="E341" s="138"/>
      <c r="F341" s="138"/>
      <c r="G341" s="218"/>
      <c r="H341" s="138"/>
      <c r="I341" s="138"/>
      <c r="J341" s="138"/>
      <c r="K341" s="138"/>
      <c r="L341" s="138"/>
      <c r="M341" s="138"/>
      <c r="N341" s="138"/>
      <c r="O341" s="138"/>
      <c r="Q341" s="138"/>
      <c r="R341" s="138"/>
      <c r="S341" s="138"/>
      <c r="T341" s="138"/>
      <c r="U341" s="138"/>
      <c r="V341" s="138"/>
      <c r="W341" s="138"/>
      <c r="X341" s="136"/>
      <c r="AA341" s="145">
        <v>329</v>
      </c>
      <c r="AB341" s="146" t="str">
        <f t="shared" si="23"/>
        <v/>
      </c>
      <c r="AC341" s="146" t="str">
        <f t="shared" si="24"/>
        <v/>
      </c>
      <c r="AP341" s="149" t="str">
        <f t="shared" si="25"/>
        <v/>
      </c>
      <c r="AQ341" s="149" t="str">
        <f t="shared" si="26"/>
        <v/>
      </c>
    </row>
    <row r="342" spans="2:43" x14ac:dyDescent="0.2">
      <c r="B342" s="194">
        <v>330</v>
      </c>
      <c r="C342" s="249"/>
      <c r="D342" s="249"/>
      <c r="E342" s="138"/>
      <c r="F342" s="138"/>
      <c r="G342" s="218"/>
      <c r="H342" s="138"/>
      <c r="I342" s="138"/>
      <c r="J342" s="138"/>
      <c r="K342" s="138"/>
      <c r="L342" s="138"/>
      <c r="M342" s="138"/>
      <c r="N342" s="138"/>
      <c r="O342" s="138"/>
      <c r="Q342" s="138"/>
      <c r="R342" s="138"/>
      <c r="S342" s="138"/>
      <c r="T342" s="138"/>
      <c r="U342" s="138"/>
      <c r="V342" s="138"/>
      <c r="W342" s="138"/>
      <c r="X342" s="136"/>
      <c r="AA342" s="145">
        <v>330</v>
      </c>
      <c r="AB342" s="146" t="str">
        <f t="shared" si="23"/>
        <v/>
      </c>
      <c r="AC342" s="146" t="str">
        <f t="shared" si="24"/>
        <v/>
      </c>
      <c r="AP342" s="149" t="str">
        <f t="shared" si="25"/>
        <v/>
      </c>
      <c r="AQ342" s="149" t="str">
        <f t="shared" si="26"/>
        <v/>
      </c>
    </row>
    <row r="343" spans="2:43" x14ac:dyDescent="0.2">
      <c r="B343" s="194">
        <v>331</v>
      </c>
      <c r="C343" s="249"/>
      <c r="D343" s="249"/>
      <c r="E343" s="138"/>
      <c r="F343" s="138"/>
      <c r="G343" s="218"/>
      <c r="H343" s="138"/>
      <c r="I343" s="138"/>
      <c r="J343" s="138"/>
      <c r="K343" s="138"/>
      <c r="L343" s="138"/>
      <c r="M343" s="138"/>
      <c r="N343" s="138"/>
      <c r="O343" s="138"/>
      <c r="Q343" s="138"/>
      <c r="R343" s="138"/>
      <c r="S343" s="138"/>
      <c r="T343" s="138"/>
      <c r="U343" s="138"/>
      <c r="V343" s="138"/>
      <c r="W343" s="138"/>
      <c r="X343" s="136"/>
      <c r="AA343" s="145">
        <v>331</v>
      </c>
      <c r="AB343" s="146" t="str">
        <f t="shared" si="23"/>
        <v/>
      </c>
      <c r="AC343" s="146" t="str">
        <f t="shared" si="24"/>
        <v/>
      </c>
      <c r="AP343" s="149" t="str">
        <f t="shared" si="25"/>
        <v/>
      </c>
      <c r="AQ343" s="149" t="str">
        <f t="shared" si="26"/>
        <v/>
      </c>
    </row>
    <row r="344" spans="2:43" x14ac:dyDescent="0.2">
      <c r="B344" s="194">
        <v>332</v>
      </c>
      <c r="C344" s="249"/>
      <c r="D344" s="249"/>
      <c r="E344" s="138"/>
      <c r="F344" s="138"/>
      <c r="G344" s="218"/>
      <c r="H344" s="138"/>
      <c r="I344" s="138"/>
      <c r="J344" s="138"/>
      <c r="K344" s="138"/>
      <c r="L344" s="138"/>
      <c r="M344" s="138"/>
      <c r="N344" s="138"/>
      <c r="O344" s="138"/>
      <c r="Q344" s="138"/>
      <c r="R344" s="138"/>
      <c r="S344" s="138"/>
      <c r="T344" s="138"/>
      <c r="U344" s="138"/>
      <c r="V344" s="138"/>
      <c r="W344" s="138"/>
      <c r="X344" s="136"/>
      <c r="AA344" s="145">
        <v>332</v>
      </c>
      <c r="AB344" s="146" t="str">
        <f t="shared" si="23"/>
        <v/>
      </c>
      <c r="AC344" s="146" t="str">
        <f t="shared" si="24"/>
        <v/>
      </c>
      <c r="AP344" s="149" t="str">
        <f t="shared" si="25"/>
        <v/>
      </c>
      <c r="AQ344" s="149" t="str">
        <f t="shared" si="26"/>
        <v/>
      </c>
    </row>
    <row r="345" spans="2:43" x14ac:dyDescent="0.2">
      <c r="B345" s="194">
        <v>333</v>
      </c>
      <c r="C345" s="249"/>
      <c r="D345" s="249"/>
      <c r="E345" s="138"/>
      <c r="F345" s="138"/>
      <c r="G345" s="218"/>
      <c r="H345" s="138"/>
      <c r="I345" s="138"/>
      <c r="J345" s="138"/>
      <c r="K345" s="138"/>
      <c r="L345" s="138"/>
      <c r="M345" s="138"/>
      <c r="N345" s="138"/>
      <c r="O345" s="138"/>
      <c r="Q345" s="138"/>
      <c r="R345" s="138"/>
      <c r="S345" s="138"/>
      <c r="T345" s="138"/>
      <c r="U345" s="138"/>
      <c r="V345" s="138"/>
      <c r="W345" s="138"/>
      <c r="X345" s="136"/>
      <c r="AA345" s="145">
        <v>333</v>
      </c>
      <c r="AB345" s="146" t="str">
        <f t="shared" si="23"/>
        <v/>
      </c>
      <c r="AC345" s="146" t="str">
        <f t="shared" si="24"/>
        <v/>
      </c>
      <c r="AP345" s="149" t="str">
        <f t="shared" si="25"/>
        <v/>
      </c>
      <c r="AQ345" s="149" t="str">
        <f t="shared" si="26"/>
        <v/>
      </c>
    </row>
    <row r="346" spans="2:43" x14ac:dyDescent="0.2">
      <c r="B346" s="194">
        <v>334</v>
      </c>
      <c r="C346" s="249"/>
      <c r="D346" s="249"/>
      <c r="E346" s="138"/>
      <c r="F346" s="138"/>
      <c r="G346" s="218"/>
      <c r="H346" s="138"/>
      <c r="I346" s="138"/>
      <c r="J346" s="138"/>
      <c r="K346" s="138"/>
      <c r="L346" s="138"/>
      <c r="M346" s="138"/>
      <c r="N346" s="138"/>
      <c r="O346" s="138"/>
      <c r="Q346" s="138"/>
      <c r="R346" s="138"/>
      <c r="S346" s="138"/>
      <c r="T346" s="138"/>
      <c r="U346" s="138"/>
      <c r="V346" s="138"/>
      <c r="W346" s="138"/>
      <c r="X346" s="136"/>
      <c r="AA346" s="145">
        <v>334</v>
      </c>
      <c r="AB346" s="146" t="str">
        <f t="shared" si="23"/>
        <v/>
      </c>
      <c r="AC346" s="146" t="str">
        <f t="shared" si="24"/>
        <v/>
      </c>
      <c r="AP346" s="149" t="str">
        <f t="shared" si="25"/>
        <v/>
      </c>
      <c r="AQ346" s="149" t="str">
        <f t="shared" si="26"/>
        <v/>
      </c>
    </row>
    <row r="347" spans="2:43" x14ac:dyDescent="0.2">
      <c r="B347" s="194">
        <v>335</v>
      </c>
      <c r="C347" s="249"/>
      <c r="D347" s="249"/>
      <c r="E347" s="138"/>
      <c r="F347" s="138"/>
      <c r="G347" s="218"/>
      <c r="H347" s="138"/>
      <c r="I347" s="138"/>
      <c r="J347" s="138"/>
      <c r="K347" s="138"/>
      <c r="L347" s="138"/>
      <c r="M347" s="138"/>
      <c r="N347" s="138"/>
      <c r="O347" s="138"/>
      <c r="Q347" s="138"/>
      <c r="R347" s="138"/>
      <c r="S347" s="138"/>
      <c r="T347" s="138"/>
      <c r="U347" s="138"/>
      <c r="V347" s="138"/>
      <c r="W347" s="138"/>
      <c r="X347" s="136"/>
      <c r="AA347" s="145">
        <v>335</v>
      </c>
      <c r="AB347" s="146" t="str">
        <f t="shared" si="23"/>
        <v/>
      </c>
      <c r="AC347" s="146" t="str">
        <f t="shared" si="24"/>
        <v/>
      </c>
      <c r="AP347" s="149" t="str">
        <f t="shared" si="25"/>
        <v/>
      </c>
      <c r="AQ347" s="149" t="str">
        <f t="shared" si="26"/>
        <v/>
      </c>
    </row>
    <row r="348" spans="2:43" x14ac:dyDescent="0.2">
      <c r="B348" s="194">
        <v>336</v>
      </c>
      <c r="C348" s="249"/>
      <c r="D348" s="249"/>
      <c r="E348" s="138"/>
      <c r="F348" s="138"/>
      <c r="G348" s="218"/>
      <c r="H348" s="138"/>
      <c r="I348" s="138"/>
      <c r="J348" s="138"/>
      <c r="K348" s="138"/>
      <c r="L348" s="138"/>
      <c r="M348" s="138"/>
      <c r="N348" s="138"/>
      <c r="O348" s="138"/>
      <c r="Q348" s="138"/>
      <c r="R348" s="138"/>
      <c r="S348" s="138"/>
      <c r="T348" s="138"/>
      <c r="U348" s="138"/>
      <c r="V348" s="138"/>
      <c r="W348" s="138"/>
      <c r="X348" s="136"/>
      <c r="AA348" s="145">
        <v>336</v>
      </c>
      <c r="AB348" s="146" t="str">
        <f t="shared" si="23"/>
        <v/>
      </c>
      <c r="AC348" s="146" t="str">
        <f t="shared" si="24"/>
        <v/>
      </c>
      <c r="AP348" s="149" t="str">
        <f t="shared" si="25"/>
        <v/>
      </c>
      <c r="AQ348" s="149" t="str">
        <f t="shared" si="26"/>
        <v/>
      </c>
    </row>
    <row r="349" spans="2:43" x14ac:dyDescent="0.2">
      <c r="B349" s="194">
        <v>337</v>
      </c>
      <c r="C349" s="249"/>
      <c r="D349" s="249"/>
      <c r="E349" s="138"/>
      <c r="F349" s="138"/>
      <c r="G349" s="218"/>
      <c r="H349" s="138"/>
      <c r="I349" s="138"/>
      <c r="J349" s="138"/>
      <c r="K349" s="138"/>
      <c r="L349" s="138"/>
      <c r="M349" s="138"/>
      <c r="N349" s="138"/>
      <c r="O349" s="138"/>
      <c r="Q349" s="138"/>
      <c r="R349" s="138"/>
      <c r="S349" s="138"/>
      <c r="T349" s="138"/>
      <c r="U349" s="138"/>
      <c r="V349" s="138"/>
      <c r="W349" s="138"/>
      <c r="X349" s="136"/>
      <c r="AA349" s="145">
        <v>337</v>
      </c>
      <c r="AB349" s="146" t="str">
        <f t="shared" si="23"/>
        <v/>
      </c>
      <c r="AC349" s="146" t="str">
        <f t="shared" si="24"/>
        <v/>
      </c>
      <c r="AP349" s="149" t="str">
        <f t="shared" si="25"/>
        <v/>
      </c>
      <c r="AQ349" s="149" t="str">
        <f t="shared" si="26"/>
        <v/>
      </c>
    </row>
    <row r="350" spans="2:43" x14ac:dyDescent="0.2">
      <c r="B350" s="194">
        <v>338</v>
      </c>
      <c r="C350" s="249"/>
      <c r="D350" s="249"/>
      <c r="E350" s="138"/>
      <c r="F350" s="138"/>
      <c r="G350" s="218"/>
      <c r="H350" s="138"/>
      <c r="I350" s="138"/>
      <c r="J350" s="138"/>
      <c r="K350" s="138"/>
      <c r="L350" s="138"/>
      <c r="M350" s="138"/>
      <c r="N350" s="138"/>
      <c r="O350" s="138"/>
      <c r="Q350" s="138"/>
      <c r="R350" s="138"/>
      <c r="S350" s="138"/>
      <c r="T350" s="138"/>
      <c r="U350" s="138"/>
      <c r="V350" s="138"/>
      <c r="W350" s="138"/>
      <c r="X350" s="136"/>
      <c r="AA350" s="145">
        <v>338</v>
      </c>
      <c r="AB350" s="146" t="str">
        <f t="shared" si="23"/>
        <v/>
      </c>
      <c r="AC350" s="146" t="str">
        <f t="shared" si="24"/>
        <v/>
      </c>
      <c r="AP350" s="149" t="str">
        <f t="shared" si="25"/>
        <v/>
      </c>
      <c r="AQ350" s="149" t="str">
        <f t="shared" si="26"/>
        <v/>
      </c>
    </row>
    <row r="351" spans="2:43" x14ac:dyDescent="0.2">
      <c r="B351" s="194">
        <v>339</v>
      </c>
      <c r="C351" s="249"/>
      <c r="D351" s="249"/>
      <c r="E351" s="138"/>
      <c r="F351" s="138"/>
      <c r="G351" s="218"/>
      <c r="H351" s="138"/>
      <c r="I351" s="138"/>
      <c r="J351" s="138"/>
      <c r="K351" s="138"/>
      <c r="L351" s="138"/>
      <c r="M351" s="138"/>
      <c r="N351" s="138"/>
      <c r="O351" s="138"/>
      <c r="Q351" s="138"/>
      <c r="R351" s="138"/>
      <c r="S351" s="138"/>
      <c r="T351" s="138"/>
      <c r="U351" s="138"/>
      <c r="V351" s="138"/>
      <c r="W351" s="138"/>
      <c r="X351" s="136"/>
      <c r="AA351" s="145">
        <v>339</v>
      </c>
      <c r="AB351" s="146" t="str">
        <f t="shared" si="23"/>
        <v/>
      </c>
      <c r="AC351" s="146" t="str">
        <f t="shared" si="24"/>
        <v/>
      </c>
      <c r="AP351" s="149" t="str">
        <f t="shared" si="25"/>
        <v/>
      </c>
      <c r="AQ351" s="149" t="str">
        <f t="shared" si="26"/>
        <v/>
      </c>
    </row>
    <row r="352" spans="2:43" x14ac:dyDescent="0.2">
      <c r="B352" s="194">
        <v>340</v>
      </c>
      <c r="C352" s="249"/>
      <c r="D352" s="249"/>
      <c r="E352" s="138"/>
      <c r="F352" s="138"/>
      <c r="G352" s="218"/>
      <c r="H352" s="138"/>
      <c r="I352" s="138"/>
      <c r="J352" s="138"/>
      <c r="K352" s="138"/>
      <c r="L352" s="138"/>
      <c r="M352" s="138"/>
      <c r="N352" s="138"/>
      <c r="O352" s="138"/>
      <c r="Q352" s="138"/>
      <c r="R352" s="138"/>
      <c r="S352" s="138"/>
      <c r="T352" s="138"/>
      <c r="U352" s="138"/>
      <c r="V352" s="138"/>
      <c r="W352" s="138"/>
      <c r="X352" s="136"/>
      <c r="AA352" s="145">
        <v>340</v>
      </c>
      <c r="AB352" s="146" t="str">
        <f t="shared" si="23"/>
        <v/>
      </c>
      <c r="AC352" s="146" t="str">
        <f t="shared" si="24"/>
        <v/>
      </c>
      <c r="AP352" s="149" t="str">
        <f t="shared" si="25"/>
        <v/>
      </c>
      <c r="AQ352" s="149" t="str">
        <f t="shared" si="26"/>
        <v/>
      </c>
    </row>
    <row r="353" spans="2:43" x14ac:dyDescent="0.2">
      <c r="B353" s="194">
        <v>341</v>
      </c>
      <c r="C353" s="249"/>
      <c r="D353" s="249"/>
      <c r="E353" s="138"/>
      <c r="F353" s="138"/>
      <c r="G353" s="218"/>
      <c r="H353" s="138"/>
      <c r="I353" s="138"/>
      <c r="J353" s="138"/>
      <c r="K353" s="138"/>
      <c r="L353" s="138"/>
      <c r="M353" s="138"/>
      <c r="N353" s="138"/>
      <c r="O353" s="138"/>
      <c r="Q353" s="138"/>
      <c r="R353" s="138"/>
      <c r="S353" s="138"/>
      <c r="T353" s="138"/>
      <c r="U353" s="138"/>
      <c r="V353" s="138"/>
      <c r="W353" s="138"/>
      <c r="X353" s="136"/>
      <c r="AA353" s="145">
        <v>341</v>
      </c>
      <c r="AB353" s="146" t="str">
        <f t="shared" si="23"/>
        <v/>
      </c>
      <c r="AC353" s="146" t="str">
        <f t="shared" si="24"/>
        <v/>
      </c>
      <c r="AP353" s="149" t="str">
        <f t="shared" si="25"/>
        <v/>
      </c>
      <c r="AQ353" s="149" t="str">
        <f t="shared" si="26"/>
        <v/>
      </c>
    </row>
    <row r="354" spans="2:43" x14ac:dyDescent="0.2">
      <c r="B354" s="194">
        <v>342</v>
      </c>
      <c r="C354" s="249"/>
      <c r="D354" s="249"/>
      <c r="E354" s="138"/>
      <c r="F354" s="138"/>
      <c r="G354" s="218"/>
      <c r="H354" s="138"/>
      <c r="I354" s="138"/>
      <c r="J354" s="138"/>
      <c r="K354" s="138"/>
      <c r="L354" s="138"/>
      <c r="M354" s="138"/>
      <c r="N354" s="138"/>
      <c r="O354" s="138"/>
      <c r="Q354" s="138"/>
      <c r="R354" s="138"/>
      <c r="S354" s="138"/>
      <c r="T354" s="138"/>
      <c r="U354" s="138"/>
      <c r="V354" s="138"/>
      <c r="W354" s="138"/>
      <c r="X354" s="136"/>
      <c r="AA354" s="145">
        <v>342</v>
      </c>
      <c r="AB354" s="146" t="str">
        <f t="shared" si="23"/>
        <v/>
      </c>
      <c r="AC354" s="146" t="str">
        <f t="shared" si="24"/>
        <v/>
      </c>
      <c r="AP354" s="149" t="str">
        <f t="shared" si="25"/>
        <v/>
      </c>
      <c r="AQ354" s="149" t="str">
        <f t="shared" si="26"/>
        <v/>
      </c>
    </row>
    <row r="355" spans="2:43" x14ac:dyDescent="0.2">
      <c r="B355" s="194">
        <v>343</v>
      </c>
      <c r="C355" s="249"/>
      <c r="D355" s="249"/>
      <c r="E355" s="138"/>
      <c r="F355" s="138"/>
      <c r="G355" s="218"/>
      <c r="H355" s="138"/>
      <c r="I355" s="138"/>
      <c r="J355" s="138"/>
      <c r="K355" s="138"/>
      <c r="L355" s="138"/>
      <c r="M355" s="138"/>
      <c r="N355" s="138"/>
      <c r="O355" s="138"/>
      <c r="Q355" s="138"/>
      <c r="R355" s="138"/>
      <c r="S355" s="138"/>
      <c r="T355" s="138"/>
      <c r="U355" s="138"/>
      <c r="V355" s="138"/>
      <c r="W355" s="138"/>
      <c r="X355" s="136"/>
      <c r="AA355" s="145">
        <v>343</v>
      </c>
      <c r="AB355" s="146" t="str">
        <f t="shared" si="23"/>
        <v/>
      </c>
      <c r="AC355" s="146" t="str">
        <f t="shared" si="24"/>
        <v/>
      </c>
      <c r="AP355" s="149" t="str">
        <f t="shared" si="25"/>
        <v/>
      </c>
      <c r="AQ355" s="149" t="str">
        <f t="shared" si="26"/>
        <v/>
      </c>
    </row>
    <row r="356" spans="2:43" x14ac:dyDescent="0.2">
      <c r="B356" s="194">
        <v>344</v>
      </c>
      <c r="C356" s="249"/>
      <c r="D356" s="249"/>
      <c r="E356" s="138"/>
      <c r="F356" s="138"/>
      <c r="G356" s="218"/>
      <c r="H356" s="138"/>
      <c r="I356" s="138"/>
      <c r="J356" s="138"/>
      <c r="K356" s="138"/>
      <c r="L356" s="138"/>
      <c r="M356" s="138"/>
      <c r="N356" s="138"/>
      <c r="O356" s="138"/>
      <c r="Q356" s="138"/>
      <c r="R356" s="138"/>
      <c r="S356" s="138"/>
      <c r="T356" s="138"/>
      <c r="U356" s="138"/>
      <c r="V356" s="138"/>
      <c r="W356" s="138"/>
      <c r="X356" s="136"/>
      <c r="AA356" s="145">
        <v>344</v>
      </c>
      <c r="AB356" s="146" t="str">
        <f t="shared" si="23"/>
        <v/>
      </c>
      <c r="AC356" s="146" t="str">
        <f t="shared" si="24"/>
        <v/>
      </c>
      <c r="AP356" s="149" t="str">
        <f t="shared" si="25"/>
        <v/>
      </c>
      <c r="AQ356" s="149" t="str">
        <f t="shared" si="26"/>
        <v/>
      </c>
    </row>
    <row r="357" spans="2:43" x14ac:dyDescent="0.2">
      <c r="B357" s="194">
        <v>345</v>
      </c>
      <c r="C357" s="249"/>
      <c r="D357" s="249"/>
      <c r="E357" s="138"/>
      <c r="F357" s="138"/>
      <c r="G357" s="218"/>
      <c r="H357" s="138"/>
      <c r="I357" s="138"/>
      <c r="J357" s="138"/>
      <c r="K357" s="138"/>
      <c r="L357" s="138"/>
      <c r="M357" s="138"/>
      <c r="N357" s="138"/>
      <c r="O357" s="138"/>
      <c r="Q357" s="138"/>
      <c r="R357" s="138"/>
      <c r="S357" s="138"/>
      <c r="T357" s="138"/>
      <c r="U357" s="138"/>
      <c r="V357" s="138"/>
      <c r="W357" s="138"/>
      <c r="X357" s="136"/>
      <c r="AA357" s="145">
        <v>345</v>
      </c>
      <c r="AB357" s="146" t="str">
        <f t="shared" si="23"/>
        <v/>
      </c>
      <c r="AC357" s="146" t="str">
        <f t="shared" si="24"/>
        <v/>
      </c>
      <c r="AP357" s="149" t="str">
        <f t="shared" si="25"/>
        <v/>
      </c>
      <c r="AQ357" s="149" t="str">
        <f t="shared" si="26"/>
        <v/>
      </c>
    </row>
    <row r="358" spans="2:43" x14ac:dyDescent="0.2">
      <c r="B358" s="194">
        <v>346</v>
      </c>
      <c r="C358" s="249"/>
      <c r="D358" s="249"/>
      <c r="E358" s="138"/>
      <c r="F358" s="138"/>
      <c r="G358" s="218"/>
      <c r="H358" s="138"/>
      <c r="I358" s="138"/>
      <c r="J358" s="138"/>
      <c r="K358" s="138"/>
      <c r="L358" s="138"/>
      <c r="M358" s="138"/>
      <c r="N358" s="138"/>
      <c r="O358" s="138"/>
      <c r="Q358" s="138"/>
      <c r="R358" s="138"/>
      <c r="S358" s="138"/>
      <c r="T358" s="138"/>
      <c r="U358" s="138"/>
      <c r="V358" s="138"/>
      <c r="W358" s="138"/>
      <c r="X358" s="136"/>
      <c r="AA358" s="145">
        <v>346</v>
      </c>
      <c r="AB358" s="146" t="str">
        <f t="shared" si="23"/>
        <v/>
      </c>
      <c r="AC358" s="146" t="str">
        <f t="shared" si="24"/>
        <v/>
      </c>
      <c r="AP358" s="149" t="str">
        <f t="shared" si="25"/>
        <v/>
      </c>
      <c r="AQ358" s="149" t="str">
        <f t="shared" si="26"/>
        <v/>
      </c>
    </row>
    <row r="359" spans="2:43" x14ac:dyDescent="0.2">
      <c r="B359" s="194">
        <v>347</v>
      </c>
      <c r="C359" s="249"/>
      <c r="D359" s="249"/>
      <c r="E359" s="138"/>
      <c r="F359" s="138"/>
      <c r="G359" s="218"/>
      <c r="H359" s="138"/>
      <c r="I359" s="138"/>
      <c r="J359" s="138"/>
      <c r="K359" s="138"/>
      <c r="L359" s="138"/>
      <c r="M359" s="138"/>
      <c r="N359" s="138"/>
      <c r="O359" s="138"/>
      <c r="Q359" s="138"/>
      <c r="R359" s="138"/>
      <c r="S359" s="138"/>
      <c r="T359" s="138"/>
      <c r="U359" s="138"/>
      <c r="V359" s="138"/>
      <c r="W359" s="138"/>
      <c r="X359" s="136"/>
      <c r="AA359" s="145">
        <v>347</v>
      </c>
      <c r="AB359" s="146" t="str">
        <f t="shared" si="23"/>
        <v/>
      </c>
      <c r="AC359" s="146" t="str">
        <f t="shared" si="24"/>
        <v/>
      </c>
      <c r="AP359" s="149" t="str">
        <f t="shared" si="25"/>
        <v/>
      </c>
      <c r="AQ359" s="149" t="str">
        <f t="shared" si="26"/>
        <v/>
      </c>
    </row>
    <row r="360" spans="2:43" x14ac:dyDescent="0.2">
      <c r="B360" s="194">
        <v>348</v>
      </c>
      <c r="C360" s="249"/>
      <c r="D360" s="249"/>
      <c r="E360" s="138"/>
      <c r="F360" s="138"/>
      <c r="G360" s="218"/>
      <c r="H360" s="138"/>
      <c r="I360" s="138"/>
      <c r="J360" s="138"/>
      <c r="K360" s="138"/>
      <c r="L360" s="138"/>
      <c r="M360" s="138"/>
      <c r="N360" s="138"/>
      <c r="O360" s="138"/>
      <c r="Q360" s="138"/>
      <c r="R360" s="138"/>
      <c r="S360" s="138"/>
      <c r="T360" s="138"/>
      <c r="U360" s="138"/>
      <c r="V360" s="138"/>
      <c r="W360" s="138"/>
      <c r="X360" s="136"/>
      <c r="AA360" s="145">
        <v>348</v>
      </c>
      <c r="AB360" s="146" t="str">
        <f t="shared" si="23"/>
        <v/>
      </c>
      <c r="AC360" s="146" t="str">
        <f t="shared" si="24"/>
        <v/>
      </c>
      <c r="AP360" s="149" t="str">
        <f t="shared" si="25"/>
        <v/>
      </c>
      <c r="AQ360" s="149" t="str">
        <f t="shared" si="26"/>
        <v/>
      </c>
    </row>
    <row r="361" spans="2:43" x14ac:dyDescent="0.2">
      <c r="B361" s="194">
        <v>349</v>
      </c>
      <c r="C361" s="249"/>
      <c r="D361" s="249"/>
      <c r="E361" s="138"/>
      <c r="F361" s="138"/>
      <c r="G361" s="218"/>
      <c r="H361" s="138"/>
      <c r="I361" s="138"/>
      <c r="J361" s="138"/>
      <c r="K361" s="138"/>
      <c r="L361" s="138"/>
      <c r="M361" s="138"/>
      <c r="N361" s="138"/>
      <c r="O361" s="138"/>
      <c r="Q361" s="138"/>
      <c r="R361" s="138"/>
      <c r="S361" s="138"/>
      <c r="T361" s="138"/>
      <c r="U361" s="138"/>
      <c r="V361" s="138"/>
      <c r="W361" s="138"/>
      <c r="X361" s="136"/>
      <c r="AA361" s="145">
        <v>349</v>
      </c>
      <c r="AB361" s="146" t="str">
        <f t="shared" si="23"/>
        <v/>
      </c>
      <c r="AC361" s="146" t="str">
        <f t="shared" si="24"/>
        <v/>
      </c>
      <c r="AP361" s="149" t="str">
        <f t="shared" si="25"/>
        <v/>
      </c>
      <c r="AQ361" s="149" t="str">
        <f t="shared" si="26"/>
        <v/>
      </c>
    </row>
    <row r="362" spans="2:43" x14ac:dyDescent="0.2">
      <c r="B362" s="194">
        <v>350</v>
      </c>
      <c r="C362" s="249"/>
      <c r="D362" s="249"/>
      <c r="E362" s="138"/>
      <c r="F362" s="138"/>
      <c r="G362" s="218"/>
      <c r="H362" s="138"/>
      <c r="I362" s="138"/>
      <c r="J362" s="138"/>
      <c r="K362" s="138"/>
      <c r="L362" s="138"/>
      <c r="M362" s="138"/>
      <c r="N362" s="138"/>
      <c r="O362" s="138"/>
      <c r="Q362" s="138"/>
      <c r="R362" s="138"/>
      <c r="S362" s="138"/>
      <c r="T362" s="138"/>
      <c r="U362" s="138"/>
      <c r="V362" s="138"/>
      <c r="W362" s="138"/>
      <c r="X362" s="136"/>
      <c r="AA362" s="145">
        <v>350</v>
      </c>
      <c r="AB362" s="146" t="str">
        <f t="shared" si="23"/>
        <v/>
      </c>
      <c r="AC362" s="146" t="str">
        <f t="shared" si="24"/>
        <v/>
      </c>
      <c r="AP362" s="149" t="str">
        <f t="shared" si="25"/>
        <v/>
      </c>
      <c r="AQ362" s="149" t="str">
        <f t="shared" si="26"/>
        <v/>
      </c>
    </row>
    <row r="363" spans="2:43" x14ac:dyDescent="0.2">
      <c r="B363" s="194">
        <v>351</v>
      </c>
      <c r="C363" s="249"/>
      <c r="D363" s="249"/>
      <c r="E363" s="138"/>
      <c r="F363" s="138"/>
      <c r="G363" s="218"/>
      <c r="H363" s="138"/>
      <c r="I363" s="138"/>
      <c r="J363" s="138"/>
      <c r="K363" s="138"/>
      <c r="L363" s="138"/>
      <c r="M363" s="138"/>
      <c r="N363" s="138"/>
      <c r="O363" s="138"/>
      <c r="Q363" s="138"/>
      <c r="R363" s="138"/>
      <c r="S363" s="138"/>
      <c r="T363" s="138"/>
      <c r="U363" s="138"/>
      <c r="V363" s="138"/>
      <c r="W363" s="138"/>
      <c r="X363" s="136"/>
      <c r="AA363" s="145">
        <v>351</v>
      </c>
      <c r="AB363" s="146" t="str">
        <f t="shared" si="23"/>
        <v/>
      </c>
      <c r="AC363" s="146" t="str">
        <f t="shared" si="24"/>
        <v/>
      </c>
      <c r="AP363" s="149" t="str">
        <f t="shared" si="25"/>
        <v/>
      </c>
      <c r="AQ363" s="149" t="str">
        <f t="shared" si="26"/>
        <v/>
      </c>
    </row>
    <row r="364" spans="2:43" x14ac:dyDescent="0.2">
      <c r="B364" s="194">
        <v>352</v>
      </c>
      <c r="C364" s="249"/>
      <c r="D364" s="249"/>
      <c r="E364" s="138"/>
      <c r="F364" s="138"/>
      <c r="G364" s="218"/>
      <c r="H364" s="138"/>
      <c r="I364" s="138"/>
      <c r="J364" s="138"/>
      <c r="K364" s="138"/>
      <c r="L364" s="138"/>
      <c r="M364" s="138"/>
      <c r="N364" s="138"/>
      <c r="O364" s="138"/>
      <c r="Q364" s="138"/>
      <c r="R364" s="138"/>
      <c r="S364" s="138"/>
      <c r="T364" s="138"/>
      <c r="U364" s="138"/>
      <c r="V364" s="138"/>
      <c r="W364" s="138"/>
      <c r="X364" s="136"/>
      <c r="AA364" s="145">
        <v>352</v>
      </c>
      <c r="AB364" s="146" t="str">
        <f t="shared" si="23"/>
        <v/>
      </c>
      <c r="AC364" s="146" t="str">
        <f t="shared" si="24"/>
        <v/>
      </c>
      <c r="AP364" s="149" t="str">
        <f t="shared" si="25"/>
        <v/>
      </c>
      <c r="AQ364" s="149" t="str">
        <f t="shared" si="26"/>
        <v/>
      </c>
    </row>
    <row r="365" spans="2:43" x14ac:dyDescent="0.2">
      <c r="B365" s="194">
        <v>353</v>
      </c>
      <c r="C365" s="249"/>
      <c r="D365" s="249"/>
      <c r="E365" s="138"/>
      <c r="F365" s="138"/>
      <c r="G365" s="218"/>
      <c r="H365" s="138"/>
      <c r="I365" s="138"/>
      <c r="J365" s="138"/>
      <c r="K365" s="138"/>
      <c r="L365" s="138"/>
      <c r="M365" s="138"/>
      <c r="N365" s="138"/>
      <c r="O365" s="138"/>
      <c r="Q365" s="138"/>
      <c r="R365" s="138"/>
      <c r="S365" s="138"/>
      <c r="T365" s="138"/>
      <c r="U365" s="138"/>
      <c r="V365" s="138"/>
      <c r="W365" s="138"/>
      <c r="X365" s="136"/>
      <c r="AA365" s="145">
        <v>353</v>
      </c>
      <c r="AB365" s="146" t="str">
        <f t="shared" si="23"/>
        <v/>
      </c>
      <c r="AC365" s="146" t="str">
        <f t="shared" si="24"/>
        <v/>
      </c>
      <c r="AP365" s="149" t="str">
        <f t="shared" si="25"/>
        <v/>
      </c>
      <c r="AQ365" s="149" t="str">
        <f t="shared" si="26"/>
        <v/>
      </c>
    </row>
    <row r="366" spans="2:43" x14ac:dyDescent="0.2">
      <c r="B366" s="194">
        <v>354</v>
      </c>
      <c r="C366" s="249"/>
      <c r="D366" s="249"/>
      <c r="E366" s="138"/>
      <c r="F366" s="138"/>
      <c r="G366" s="218"/>
      <c r="H366" s="138"/>
      <c r="I366" s="138"/>
      <c r="J366" s="138"/>
      <c r="K366" s="138"/>
      <c r="L366" s="138"/>
      <c r="M366" s="138"/>
      <c r="N366" s="138"/>
      <c r="O366" s="138"/>
      <c r="Q366" s="138"/>
      <c r="R366" s="138"/>
      <c r="S366" s="138"/>
      <c r="T366" s="138"/>
      <c r="U366" s="138"/>
      <c r="V366" s="138"/>
      <c r="W366" s="138"/>
      <c r="X366" s="136"/>
      <c r="AA366" s="145">
        <v>354</v>
      </c>
      <c r="AB366" s="146" t="str">
        <f t="shared" si="23"/>
        <v/>
      </c>
      <c r="AC366" s="146" t="str">
        <f t="shared" si="24"/>
        <v/>
      </c>
      <c r="AP366" s="149" t="str">
        <f t="shared" si="25"/>
        <v/>
      </c>
      <c r="AQ366" s="149" t="str">
        <f t="shared" si="26"/>
        <v/>
      </c>
    </row>
    <row r="367" spans="2:43" x14ac:dyDescent="0.2">
      <c r="B367" s="194">
        <v>355</v>
      </c>
      <c r="C367" s="249"/>
      <c r="D367" s="249"/>
      <c r="E367" s="138"/>
      <c r="F367" s="138"/>
      <c r="G367" s="218"/>
      <c r="H367" s="138"/>
      <c r="I367" s="138"/>
      <c r="J367" s="138"/>
      <c r="K367" s="138"/>
      <c r="L367" s="138"/>
      <c r="M367" s="138"/>
      <c r="N367" s="138"/>
      <c r="O367" s="138"/>
      <c r="Q367" s="138"/>
      <c r="R367" s="138"/>
      <c r="S367" s="138"/>
      <c r="T367" s="138"/>
      <c r="U367" s="138"/>
      <c r="V367" s="138"/>
      <c r="W367" s="138"/>
      <c r="X367" s="136"/>
      <c r="AA367" s="145">
        <v>355</v>
      </c>
      <c r="AB367" s="146" t="str">
        <f t="shared" si="23"/>
        <v/>
      </c>
      <c r="AC367" s="146" t="str">
        <f t="shared" si="24"/>
        <v/>
      </c>
      <c r="AP367" s="149" t="str">
        <f t="shared" si="25"/>
        <v/>
      </c>
      <c r="AQ367" s="149" t="str">
        <f t="shared" si="26"/>
        <v/>
      </c>
    </row>
    <row r="368" spans="2:43" x14ac:dyDescent="0.2">
      <c r="B368" s="194">
        <v>356</v>
      </c>
      <c r="C368" s="249"/>
      <c r="D368" s="249"/>
      <c r="E368" s="138"/>
      <c r="F368" s="138"/>
      <c r="G368" s="218"/>
      <c r="H368" s="138"/>
      <c r="I368" s="138"/>
      <c r="J368" s="138"/>
      <c r="K368" s="138"/>
      <c r="L368" s="138"/>
      <c r="M368" s="138"/>
      <c r="N368" s="138"/>
      <c r="O368" s="138"/>
      <c r="Q368" s="138"/>
      <c r="R368" s="138"/>
      <c r="S368" s="138"/>
      <c r="T368" s="138"/>
      <c r="U368" s="138"/>
      <c r="V368" s="138"/>
      <c r="W368" s="138"/>
      <c r="X368" s="136"/>
      <c r="AA368" s="145">
        <v>356</v>
      </c>
      <c r="AB368" s="146" t="str">
        <f t="shared" si="23"/>
        <v/>
      </c>
      <c r="AC368" s="146" t="str">
        <f t="shared" si="24"/>
        <v/>
      </c>
      <c r="AP368" s="149" t="str">
        <f t="shared" si="25"/>
        <v/>
      </c>
      <c r="AQ368" s="149" t="str">
        <f t="shared" si="26"/>
        <v/>
      </c>
    </row>
    <row r="369" spans="2:43" x14ac:dyDescent="0.2">
      <c r="B369" s="194">
        <v>357</v>
      </c>
      <c r="C369" s="249"/>
      <c r="D369" s="249"/>
      <c r="E369" s="138"/>
      <c r="F369" s="138"/>
      <c r="G369" s="218"/>
      <c r="H369" s="138"/>
      <c r="I369" s="138"/>
      <c r="J369" s="138"/>
      <c r="K369" s="138"/>
      <c r="L369" s="138"/>
      <c r="M369" s="138"/>
      <c r="N369" s="138"/>
      <c r="O369" s="138"/>
      <c r="Q369" s="138"/>
      <c r="R369" s="138"/>
      <c r="S369" s="138"/>
      <c r="T369" s="138"/>
      <c r="U369" s="138"/>
      <c r="V369" s="138"/>
      <c r="W369" s="138"/>
      <c r="X369" s="136"/>
      <c r="AA369" s="145">
        <v>357</v>
      </c>
      <c r="AB369" s="146" t="str">
        <f t="shared" si="23"/>
        <v/>
      </c>
      <c r="AC369" s="146" t="str">
        <f t="shared" si="24"/>
        <v/>
      </c>
      <c r="AP369" s="149" t="str">
        <f t="shared" si="25"/>
        <v/>
      </c>
      <c r="AQ369" s="149" t="str">
        <f t="shared" si="26"/>
        <v/>
      </c>
    </row>
    <row r="370" spans="2:43" x14ac:dyDescent="0.2">
      <c r="B370" s="194">
        <v>358</v>
      </c>
      <c r="C370" s="249"/>
      <c r="D370" s="249"/>
      <c r="E370" s="138"/>
      <c r="F370" s="138"/>
      <c r="G370" s="218"/>
      <c r="H370" s="138"/>
      <c r="I370" s="138"/>
      <c r="J370" s="138"/>
      <c r="K370" s="138"/>
      <c r="L370" s="138"/>
      <c r="M370" s="138"/>
      <c r="N370" s="138"/>
      <c r="O370" s="138"/>
      <c r="Q370" s="138"/>
      <c r="R370" s="138"/>
      <c r="S370" s="138"/>
      <c r="T370" s="138"/>
      <c r="U370" s="138"/>
      <c r="V370" s="138"/>
      <c r="W370" s="138"/>
      <c r="X370" s="136"/>
      <c r="AA370" s="145">
        <v>358</v>
      </c>
      <c r="AB370" s="146" t="str">
        <f t="shared" si="23"/>
        <v/>
      </c>
      <c r="AC370" s="146" t="str">
        <f t="shared" si="24"/>
        <v/>
      </c>
      <c r="AP370" s="149" t="str">
        <f t="shared" si="25"/>
        <v/>
      </c>
      <c r="AQ370" s="149" t="str">
        <f t="shared" si="26"/>
        <v/>
      </c>
    </row>
    <row r="371" spans="2:43" x14ac:dyDescent="0.2">
      <c r="B371" s="194">
        <v>359</v>
      </c>
      <c r="C371" s="249"/>
      <c r="D371" s="249"/>
      <c r="E371" s="138"/>
      <c r="F371" s="138"/>
      <c r="G371" s="218"/>
      <c r="H371" s="138"/>
      <c r="I371" s="138"/>
      <c r="J371" s="138"/>
      <c r="K371" s="138"/>
      <c r="L371" s="138"/>
      <c r="M371" s="138"/>
      <c r="N371" s="138"/>
      <c r="O371" s="138"/>
      <c r="Q371" s="138"/>
      <c r="R371" s="138"/>
      <c r="S371" s="138"/>
      <c r="T371" s="138"/>
      <c r="U371" s="138"/>
      <c r="V371" s="138"/>
      <c r="W371" s="138"/>
      <c r="X371" s="136"/>
      <c r="AA371" s="145">
        <v>359</v>
      </c>
      <c r="AB371" s="146" t="str">
        <f t="shared" si="23"/>
        <v/>
      </c>
      <c r="AC371" s="146" t="str">
        <f t="shared" si="24"/>
        <v/>
      </c>
      <c r="AP371" s="149" t="str">
        <f t="shared" si="25"/>
        <v/>
      </c>
      <c r="AQ371" s="149" t="str">
        <f t="shared" si="26"/>
        <v/>
      </c>
    </row>
    <row r="372" spans="2:43" x14ac:dyDescent="0.2">
      <c r="B372" s="194">
        <v>360</v>
      </c>
      <c r="C372" s="249"/>
      <c r="D372" s="249"/>
      <c r="E372" s="138"/>
      <c r="F372" s="138"/>
      <c r="G372" s="218"/>
      <c r="H372" s="138"/>
      <c r="I372" s="138"/>
      <c r="J372" s="138"/>
      <c r="K372" s="138"/>
      <c r="L372" s="138"/>
      <c r="M372" s="138"/>
      <c r="N372" s="138"/>
      <c r="O372" s="138"/>
      <c r="Q372" s="138"/>
      <c r="R372" s="138"/>
      <c r="S372" s="138"/>
      <c r="T372" s="138"/>
      <c r="U372" s="138"/>
      <c r="V372" s="138"/>
      <c r="W372" s="138"/>
      <c r="X372" s="136"/>
      <c r="AA372" s="145">
        <v>360</v>
      </c>
      <c r="AB372" s="146" t="str">
        <f t="shared" si="23"/>
        <v/>
      </c>
      <c r="AC372" s="146" t="str">
        <f t="shared" si="24"/>
        <v/>
      </c>
      <c r="AP372" s="149" t="str">
        <f t="shared" si="25"/>
        <v/>
      </c>
      <c r="AQ372" s="149" t="str">
        <f t="shared" si="26"/>
        <v/>
      </c>
    </row>
    <row r="373" spans="2:43" x14ac:dyDescent="0.2">
      <c r="B373" s="194">
        <v>361</v>
      </c>
      <c r="C373" s="249"/>
      <c r="D373" s="249"/>
      <c r="E373" s="138"/>
      <c r="F373" s="138"/>
      <c r="G373" s="218"/>
      <c r="H373" s="138"/>
      <c r="I373" s="138"/>
      <c r="J373" s="138"/>
      <c r="K373" s="138"/>
      <c r="L373" s="138"/>
      <c r="M373" s="138"/>
      <c r="N373" s="138"/>
      <c r="O373" s="138"/>
      <c r="Q373" s="138"/>
      <c r="R373" s="138"/>
      <c r="S373" s="138"/>
      <c r="T373" s="138"/>
      <c r="U373" s="138"/>
      <c r="V373" s="138"/>
      <c r="W373" s="138"/>
      <c r="X373" s="136"/>
      <c r="AA373" s="145">
        <v>361</v>
      </c>
      <c r="AB373" s="146" t="str">
        <f t="shared" si="23"/>
        <v/>
      </c>
      <c r="AC373" s="146" t="str">
        <f t="shared" si="24"/>
        <v/>
      </c>
      <c r="AP373" s="149" t="str">
        <f t="shared" si="25"/>
        <v/>
      </c>
      <c r="AQ373" s="149" t="str">
        <f t="shared" si="26"/>
        <v/>
      </c>
    </row>
    <row r="374" spans="2:43" x14ac:dyDescent="0.2">
      <c r="B374" s="194">
        <v>362</v>
      </c>
      <c r="C374" s="249"/>
      <c r="D374" s="249"/>
      <c r="E374" s="138"/>
      <c r="F374" s="138"/>
      <c r="G374" s="218"/>
      <c r="H374" s="138"/>
      <c r="I374" s="138"/>
      <c r="J374" s="138"/>
      <c r="K374" s="138"/>
      <c r="L374" s="138"/>
      <c r="M374" s="138"/>
      <c r="N374" s="138"/>
      <c r="O374" s="138"/>
      <c r="Q374" s="138"/>
      <c r="R374" s="138"/>
      <c r="S374" s="138"/>
      <c r="T374" s="138"/>
      <c r="U374" s="138"/>
      <c r="V374" s="138"/>
      <c r="W374" s="138"/>
      <c r="X374" s="136"/>
      <c r="AA374" s="145">
        <v>362</v>
      </c>
      <c r="AB374" s="146" t="str">
        <f t="shared" si="23"/>
        <v/>
      </c>
      <c r="AC374" s="146" t="str">
        <f t="shared" si="24"/>
        <v/>
      </c>
      <c r="AP374" s="149" t="str">
        <f t="shared" si="25"/>
        <v/>
      </c>
      <c r="AQ374" s="149" t="str">
        <f t="shared" si="26"/>
        <v/>
      </c>
    </row>
    <row r="375" spans="2:43" x14ac:dyDescent="0.2">
      <c r="B375" s="194">
        <v>363</v>
      </c>
      <c r="C375" s="249"/>
      <c r="D375" s="249"/>
      <c r="E375" s="138"/>
      <c r="F375" s="138"/>
      <c r="G375" s="218"/>
      <c r="H375" s="138"/>
      <c r="I375" s="138"/>
      <c r="J375" s="138"/>
      <c r="K375" s="138"/>
      <c r="L375" s="138"/>
      <c r="M375" s="138"/>
      <c r="N375" s="138"/>
      <c r="O375" s="138"/>
      <c r="Q375" s="138"/>
      <c r="R375" s="138"/>
      <c r="S375" s="138"/>
      <c r="T375" s="138"/>
      <c r="U375" s="138"/>
      <c r="V375" s="138"/>
      <c r="W375" s="138"/>
      <c r="X375" s="136"/>
      <c r="AA375" s="145">
        <v>363</v>
      </c>
      <c r="AB375" s="146" t="str">
        <f t="shared" si="23"/>
        <v/>
      </c>
      <c r="AC375" s="146" t="str">
        <f t="shared" si="24"/>
        <v/>
      </c>
      <c r="AP375" s="149" t="str">
        <f t="shared" si="25"/>
        <v/>
      </c>
      <c r="AQ375" s="149" t="str">
        <f t="shared" si="26"/>
        <v/>
      </c>
    </row>
    <row r="376" spans="2:43" x14ac:dyDescent="0.2">
      <c r="B376" s="194">
        <v>364</v>
      </c>
      <c r="C376" s="249"/>
      <c r="D376" s="249"/>
      <c r="E376" s="138"/>
      <c r="F376" s="138"/>
      <c r="G376" s="218"/>
      <c r="H376" s="138"/>
      <c r="I376" s="138"/>
      <c r="J376" s="138"/>
      <c r="K376" s="138"/>
      <c r="L376" s="138"/>
      <c r="M376" s="138"/>
      <c r="N376" s="138"/>
      <c r="O376" s="138"/>
      <c r="Q376" s="138"/>
      <c r="R376" s="138"/>
      <c r="S376" s="138"/>
      <c r="T376" s="138"/>
      <c r="U376" s="138"/>
      <c r="V376" s="138"/>
      <c r="W376" s="138"/>
      <c r="X376" s="136"/>
      <c r="AA376" s="145">
        <v>364</v>
      </c>
      <c r="AB376" s="146" t="str">
        <f t="shared" si="23"/>
        <v/>
      </c>
      <c r="AC376" s="146" t="str">
        <f t="shared" si="24"/>
        <v/>
      </c>
      <c r="AP376" s="149" t="str">
        <f t="shared" si="25"/>
        <v/>
      </c>
      <c r="AQ376" s="149" t="str">
        <f t="shared" si="26"/>
        <v/>
      </c>
    </row>
    <row r="377" spans="2:43" x14ac:dyDescent="0.2">
      <c r="B377" s="194">
        <v>365</v>
      </c>
      <c r="C377" s="249"/>
      <c r="D377" s="249"/>
      <c r="E377" s="138"/>
      <c r="F377" s="138"/>
      <c r="G377" s="218"/>
      <c r="H377" s="138"/>
      <c r="I377" s="138"/>
      <c r="J377" s="138"/>
      <c r="K377" s="138"/>
      <c r="L377" s="138"/>
      <c r="M377" s="138"/>
      <c r="N377" s="138"/>
      <c r="O377" s="138"/>
      <c r="Q377" s="138"/>
      <c r="R377" s="138"/>
      <c r="S377" s="138"/>
      <c r="T377" s="138"/>
      <c r="U377" s="138"/>
      <c r="V377" s="138"/>
      <c r="W377" s="138"/>
      <c r="X377" s="136"/>
      <c r="AA377" s="145">
        <v>365</v>
      </c>
      <c r="AB377" s="146" t="str">
        <f t="shared" si="23"/>
        <v/>
      </c>
      <c r="AC377" s="146" t="str">
        <f t="shared" si="24"/>
        <v/>
      </c>
      <c r="AP377" s="149" t="str">
        <f t="shared" si="25"/>
        <v/>
      </c>
      <c r="AQ377" s="149" t="str">
        <f t="shared" si="26"/>
        <v/>
      </c>
    </row>
    <row r="378" spans="2:43" x14ac:dyDescent="0.2">
      <c r="B378" s="194">
        <v>366</v>
      </c>
      <c r="C378" s="249"/>
      <c r="D378" s="249"/>
      <c r="E378" s="138"/>
      <c r="F378" s="138"/>
      <c r="G378" s="218"/>
      <c r="H378" s="138"/>
      <c r="I378" s="138"/>
      <c r="J378" s="138"/>
      <c r="K378" s="138"/>
      <c r="L378" s="138"/>
      <c r="M378" s="138"/>
      <c r="N378" s="138"/>
      <c r="O378" s="138"/>
      <c r="Q378" s="138"/>
      <c r="R378" s="138"/>
      <c r="S378" s="138"/>
      <c r="T378" s="138"/>
      <c r="U378" s="138"/>
      <c r="V378" s="138"/>
      <c r="W378" s="138"/>
      <c r="X378" s="136"/>
      <c r="AA378" s="145">
        <v>366</v>
      </c>
      <c r="AB378" s="146" t="str">
        <f t="shared" si="23"/>
        <v/>
      </c>
      <c r="AC378" s="146" t="str">
        <f t="shared" si="24"/>
        <v/>
      </c>
      <c r="AP378" s="149" t="str">
        <f t="shared" si="25"/>
        <v/>
      </c>
      <c r="AQ378" s="149" t="str">
        <f t="shared" si="26"/>
        <v/>
      </c>
    </row>
    <row r="379" spans="2:43" x14ac:dyDescent="0.2">
      <c r="B379" s="194">
        <v>367</v>
      </c>
      <c r="C379" s="249"/>
      <c r="D379" s="249"/>
      <c r="E379" s="138"/>
      <c r="F379" s="138"/>
      <c r="G379" s="218"/>
      <c r="H379" s="138"/>
      <c r="I379" s="138"/>
      <c r="J379" s="138"/>
      <c r="K379" s="138"/>
      <c r="L379" s="138"/>
      <c r="M379" s="138"/>
      <c r="N379" s="138"/>
      <c r="O379" s="138"/>
      <c r="Q379" s="138"/>
      <c r="R379" s="138"/>
      <c r="S379" s="138"/>
      <c r="T379" s="138"/>
      <c r="U379" s="138"/>
      <c r="V379" s="138"/>
      <c r="W379" s="138"/>
      <c r="X379" s="136"/>
      <c r="AA379" s="145">
        <v>367</v>
      </c>
      <c r="AB379" s="146" t="str">
        <f t="shared" si="23"/>
        <v/>
      </c>
      <c r="AC379" s="146" t="str">
        <f t="shared" si="24"/>
        <v/>
      </c>
      <c r="AP379" s="149" t="str">
        <f t="shared" si="25"/>
        <v/>
      </c>
      <c r="AQ379" s="149" t="str">
        <f t="shared" si="26"/>
        <v/>
      </c>
    </row>
    <row r="380" spans="2:43" x14ac:dyDescent="0.2">
      <c r="B380" s="194">
        <v>368</v>
      </c>
      <c r="C380" s="249"/>
      <c r="D380" s="249"/>
      <c r="E380" s="138"/>
      <c r="F380" s="138"/>
      <c r="G380" s="218"/>
      <c r="H380" s="138"/>
      <c r="I380" s="138"/>
      <c r="J380" s="138"/>
      <c r="K380" s="138"/>
      <c r="L380" s="138"/>
      <c r="M380" s="138"/>
      <c r="N380" s="138"/>
      <c r="O380" s="138"/>
      <c r="Q380" s="138"/>
      <c r="R380" s="138"/>
      <c r="S380" s="138"/>
      <c r="T380" s="138"/>
      <c r="U380" s="138"/>
      <c r="V380" s="138"/>
      <c r="W380" s="138"/>
      <c r="X380" s="136"/>
      <c r="AA380" s="145">
        <v>368</v>
      </c>
      <c r="AB380" s="146" t="str">
        <f t="shared" si="23"/>
        <v/>
      </c>
      <c r="AC380" s="146" t="str">
        <f t="shared" si="24"/>
        <v/>
      </c>
      <c r="AP380" s="149" t="str">
        <f t="shared" si="25"/>
        <v/>
      </c>
      <c r="AQ380" s="149" t="str">
        <f t="shared" si="26"/>
        <v/>
      </c>
    </row>
    <row r="381" spans="2:43" x14ac:dyDescent="0.2">
      <c r="B381" s="194">
        <v>369</v>
      </c>
      <c r="C381" s="249"/>
      <c r="D381" s="249"/>
      <c r="E381" s="138"/>
      <c r="F381" s="138"/>
      <c r="G381" s="218"/>
      <c r="H381" s="138"/>
      <c r="I381" s="138"/>
      <c r="J381" s="138"/>
      <c r="K381" s="138"/>
      <c r="L381" s="138"/>
      <c r="M381" s="138"/>
      <c r="N381" s="138"/>
      <c r="O381" s="138"/>
      <c r="Q381" s="138"/>
      <c r="R381" s="138"/>
      <c r="S381" s="138"/>
      <c r="T381" s="138"/>
      <c r="U381" s="138"/>
      <c r="V381" s="138"/>
      <c r="W381" s="138"/>
      <c r="X381" s="136"/>
      <c r="AA381" s="145">
        <v>369</v>
      </c>
      <c r="AB381" s="146" t="str">
        <f t="shared" si="23"/>
        <v/>
      </c>
      <c r="AC381" s="146" t="str">
        <f t="shared" si="24"/>
        <v/>
      </c>
      <c r="AP381" s="149" t="str">
        <f t="shared" si="25"/>
        <v/>
      </c>
      <c r="AQ381" s="149" t="str">
        <f t="shared" si="26"/>
        <v/>
      </c>
    </row>
    <row r="382" spans="2:43" x14ac:dyDescent="0.2">
      <c r="B382" s="194">
        <v>370</v>
      </c>
      <c r="C382" s="249"/>
      <c r="D382" s="249"/>
      <c r="E382" s="138"/>
      <c r="F382" s="138"/>
      <c r="G382" s="218"/>
      <c r="H382" s="138"/>
      <c r="I382" s="138"/>
      <c r="J382" s="138"/>
      <c r="K382" s="138"/>
      <c r="L382" s="138"/>
      <c r="M382" s="138"/>
      <c r="N382" s="138"/>
      <c r="O382" s="138"/>
      <c r="Q382" s="138"/>
      <c r="R382" s="138"/>
      <c r="S382" s="138"/>
      <c r="T382" s="138"/>
      <c r="U382" s="138"/>
      <c r="V382" s="138"/>
      <c r="W382" s="138"/>
      <c r="X382" s="136"/>
      <c r="AA382" s="145">
        <v>370</v>
      </c>
      <c r="AB382" s="146" t="str">
        <f t="shared" si="23"/>
        <v/>
      </c>
      <c r="AC382" s="146" t="str">
        <f t="shared" si="24"/>
        <v/>
      </c>
      <c r="AP382" s="149" t="str">
        <f t="shared" si="25"/>
        <v/>
      </c>
      <c r="AQ382" s="149" t="str">
        <f t="shared" si="26"/>
        <v/>
      </c>
    </row>
    <row r="383" spans="2:43" x14ac:dyDescent="0.2">
      <c r="B383" s="194">
        <v>371</v>
      </c>
      <c r="C383" s="249"/>
      <c r="D383" s="249"/>
      <c r="E383" s="138"/>
      <c r="F383" s="138"/>
      <c r="G383" s="218"/>
      <c r="H383" s="138"/>
      <c r="I383" s="138"/>
      <c r="J383" s="138"/>
      <c r="K383" s="138"/>
      <c r="L383" s="138"/>
      <c r="M383" s="138"/>
      <c r="N383" s="138"/>
      <c r="O383" s="138"/>
      <c r="Q383" s="138"/>
      <c r="R383" s="138"/>
      <c r="S383" s="138"/>
      <c r="T383" s="138"/>
      <c r="U383" s="138"/>
      <c r="V383" s="138"/>
      <c r="W383" s="138"/>
      <c r="X383" s="136"/>
      <c r="AA383" s="145">
        <v>371</v>
      </c>
      <c r="AB383" s="146" t="str">
        <f t="shared" si="23"/>
        <v/>
      </c>
      <c r="AC383" s="146" t="str">
        <f t="shared" si="24"/>
        <v/>
      </c>
      <c r="AP383" s="149" t="str">
        <f t="shared" si="25"/>
        <v/>
      </c>
      <c r="AQ383" s="149" t="str">
        <f t="shared" si="26"/>
        <v/>
      </c>
    </row>
    <row r="384" spans="2:43" x14ac:dyDescent="0.2">
      <c r="B384" s="194">
        <v>372</v>
      </c>
      <c r="C384" s="249"/>
      <c r="D384" s="249"/>
      <c r="E384" s="138"/>
      <c r="F384" s="138"/>
      <c r="G384" s="218"/>
      <c r="H384" s="138"/>
      <c r="I384" s="138"/>
      <c r="J384" s="138"/>
      <c r="K384" s="138"/>
      <c r="L384" s="138"/>
      <c r="M384" s="138"/>
      <c r="N384" s="138"/>
      <c r="O384" s="138"/>
      <c r="Q384" s="138"/>
      <c r="R384" s="138"/>
      <c r="S384" s="138"/>
      <c r="T384" s="138"/>
      <c r="U384" s="138"/>
      <c r="V384" s="138"/>
      <c r="W384" s="138"/>
      <c r="X384" s="136"/>
      <c r="AA384" s="145">
        <v>372</v>
      </c>
      <c r="AB384" s="146" t="str">
        <f t="shared" si="23"/>
        <v/>
      </c>
      <c r="AC384" s="146" t="str">
        <f t="shared" si="24"/>
        <v/>
      </c>
      <c r="AP384" s="149" t="str">
        <f t="shared" si="25"/>
        <v/>
      </c>
      <c r="AQ384" s="149" t="str">
        <f t="shared" si="26"/>
        <v/>
      </c>
    </row>
    <row r="385" spans="2:43" x14ac:dyDescent="0.2">
      <c r="B385" s="194">
        <v>373</v>
      </c>
      <c r="C385" s="249"/>
      <c r="D385" s="249"/>
      <c r="E385" s="138"/>
      <c r="F385" s="138"/>
      <c r="G385" s="218"/>
      <c r="H385" s="138"/>
      <c r="I385" s="138"/>
      <c r="J385" s="138"/>
      <c r="K385" s="138"/>
      <c r="L385" s="138"/>
      <c r="M385" s="138"/>
      <c r="N385" s="138"/>
      <c r="O385" s="138"/>
      <c r="Q385" s="138"/>
      <c r="R385" s="138"/>
      <c r="S385" s="138"/>
      <c r="T385" s="138"/>
      <c r="U385" s="138"/>
      <c r="V385" s="138"/>
      <c r="W385" s="138"/>
      <c r="X385" s="136"/>
      <c r="AA385" s="145">
        <v>373</v>
      </c>
      <c r="AB385" s="146" t="str">
        <f t="shared" si="23"/>
        <v/>
      </c>
      <c r="AC385" s="146" t="str">
        <f t="shared" si="24"/>
        <v/>
      </c>
      <c r="AP385" s="149" t="str">
        <f t="shared" si="25"/>
        <v/>
      </c>
      <c r="AQ385" s="149" t="str">
        <f t="shared" si="26"/>
        <v/>
      </c>
    </row>
    <row r="386" spans="2:43" x14ac:dyDescent="0.2">
      <c r="B386" s="194">
        <v>374</v>
      </c>
      <c r="C386" s="249"/>
      <c r="D386" s="249"/>
      <c r="E386" s="138"/>
      <c r="F386" s="138"/>
      <c r="G386" s="218"/>
      <c r="H386" s="138"/>
      <c r="I386" s="138"/>
      <c r="J386" s="138"/>
      <c r="K386" s="138"/>
      <c r="L386" s="138"/>
      <c r="M386" s="138"/>
      <c r="N386" s="138"/>
      <c r="O386" s="138"/>
      <c r="Q386" s="138"/>
      <c r="R386" s="138"/>
      <c r="S386" s="138"/>
      <c r="T386" s="138"/>
      <c r="U386" s="138"/>
      <c r="V386" s="138"/>
      <c r="W386" s="138"/>
      <c r="X386" s="136"/>
      <c r="AA386" s="145">
        <v>374</v>
      </c>
      <c r="AB386" s="146" t="str">
        <f t="shared" si="23"/>
        <v/>
      </c>
      <c r="AC386" s="146" t="str">
        <f t="shared" si="24"/>
        <v/>
      </c>
      <c r="AP386" s="149" t="str">
        <f t="shared" si="25"/>
        <v/>
      </c>
      <c r="AQ386" s="149" t="str">
        <f t="shared" si="26"/>
        <v/>
      </c>
    </row>
    <row r="387" spans="2:43" x14ac:dyDescent="0.2">
      <c r="B387" s="194">
        <v>375</v>
      </c>
      <c r="C387" s="249"/>
      <c r="D387" s="249"/>
      <c r="E387" s="138"/>
      <c r="F387" s="138"/>
      <c r="G387" s="218"/>
      <c r="H387" s="138"/>
      <c r="I387" s="138"/>
      <c r="J387" s="138"/>
      <c r="K387" s="138"/>
      <c r="L387" s="138"/>
      <c r="M387" s="138"/>
      <c r="N387" s="138"/>
      <c r="O387" s="138"/>
      <c r="Q387" s="138"/>
      <c r="R387" s="138"/>
      <c r="S387" s="138"/>
      <c r="T387" s="138"/>
      <c r="U387" s="138"/>
      <c r="V387" s="138"/>
      <c r="W387" s="138"/>
      <c r="X387" s="136"/>
      <c r="AA387" s="145">
        <v>375</v>
      </c>
      <c r="AB387" s="146" t="str">
        <f t="shared" si="23"/>
        <v/>
      </c>
      <c r="AC387" s="146" t="str">
        <f t="shared" si="24"/>
        <v/>
      </c>
      <c r="AP387" s="149" t="str">
        <f t="shared" si="25"/>
        <v/>
      </c>
      <c r="AQ387" s="149" t="str">
        <f t="shared" si="26"/>
        <v/>
      </c>
    </row>
    <row r="388" spans="2:43" x14ac:dyDescent="0.2">
      <c r="B388" s="194">
        <v>376</v>
      </c>
      <c r="C388" s="249"/>
      <c r="D388" s="249"/>
      <c r="E388" s="138"/>
      <c r="F388" s="138"/>
      <c r="G388" s="218"/>
      <c r="H388" s="138"/>
      <c r="I388" s="138"/>
      <c r="J388" s="138"/>
      <c r="K388" s="138"/>
      <c r="L388" s="138"/>
      <c r="M388" s="138"/>
      <c r="N388" s="138"/>
      <c r="O388" s="138"/>
      <c r="Q388" s="138"/>
      <c r="R388" s="138"/>
      <c r="S388" s="138"/>
      <c r="T388" s="138"/>
      <c r="U388" s="138"/>
      <c r="V388" s="138"/>
      <c r="W388" s="138"/>
      <c r="X388" s="136"/>
      <c r="AA388" s="145">
        <v>376</v>
      </c>
      <c r="AB388" s="146" t="str">
        <f t="shared" si="23"/>
        <v/>
      </c>
      <c r="AC388" s="146" t="str">
        <f t="shared" si="24"/>
        <v/>
      </c>
      <c r="AP388" s="149" t="str">
        <f t="shared" si="25"/>
        <v/>
      </c>
      <c r="AQ388" s="149" t="str">
        <f t="shared" si="26"/>
        <v/>
      </c>
    </row>
    <row r="389" spans="2:43" x14ac:dyDescent="0.2">
      <c r="B389" s="194">
        <v>377</v>
      </c>
      <c r="C389" s="249"/>
      <c r="D389" s="249"/>
      <c r="E389" s="138"/>
      <c r="F389" s="138"/>
      <c r="G389" s="218"/>
      <c r="H389" s="138"/>
      <c r="I389" s="138"/>
      <c r="J389" s="138"/>
      <c r="K389" s="138"/>
      <c r="L389" s="138"/>
      <c r="M389" s="138"/>
      <c r="N389" s="138"/>
      <c r="O389" s="138"/>
      <c r="Q389" s="138"/>
      <c r="R389" s="138"/>
      <c r="S389" s="138"/>
      <c r="T389" s="138"/>
      <c r="U389" s="138"/>
      <c r="V389" s="138"/>
      <c r="W389" s="138"/>
      <c r="X389" s="136"/>
      <c r="AA389" s="145">
        <v>377</v>
      </c>
      <c r="AB389" s="146" t="str">
        <f t="shared" si="23"/>
        <v/>
      </c>
      <c r="AC389" s="146" t="str">
        <f t="shared" si="24"/>
        <v/>
      </c>
      <c r="AP389" s="149" t="str">
        <f t="shared" si="25"/>
        <v/>
      </c>
      <c r="AQ389" s="149" t="str">
        <f t="shared" si="26"/>
        <v/>
      </c>
    </row>
    <row r="390" spans="2:43" x14ac:dyDescent="0.2">
      <c r="B390" s="194">
        <v>378</v>
      </c>
      <c r="C390" s="249"/>
      <c r="D390" s="249"/>
      <c r="E390" s="138"/>
      <c r="F390" s="138"/>
      <c r="G390" s="218"/>
      <c r="H390" s="138"/>
      <c r="I390" s="138"/>
      <c r="J390" s="138"/>
      <c r="K390" s="138"/>
      <c r="L390" s="138"/>
      <c r="M390" s="138"/>
      <c r="N390" s="138"/>
      <c r="O390" s="138"/>
      <c r="Q390" s="138"/>
      <c r="R390" s="138"/>
      <c r="S390" s="138"/>
      <c r="T390" s="138"/>
      <c r="U390" s="138"/>
      <c r="V390" s="138"/>
      <c r="W390" s="138"/>
      <c r="X390" s="136"/>
      <c r="AA390" s="145">
        <v>378</v>
      </c>
      <c r="AB390" s="146" t="str">
        <f t="shared" si="23"/>
        <v/>
      </c>
      <c r="AC390" s="146" t="str">
        <f t="shared" si="24"/>
        <v/>
      </c>
      <c r="AP390" s="149" t="str">
        <f t="shared" si="25"/>
        <v/>
      </c>
      <c r="AQ390" s="149" t="str">
        <f t="shared" si="26"/>
        <v/>
      </c>
    </row>
    <row r="391" spans="2:43" x14ac:dyDescent="0.2">
      <c r="B391" s="194">
        <v>379</v>
      </c>
      <c r="C391" s="249"/>
      <c r="D391" s="249"/>
      <c r="E391" s="138"/>
      <c r="F391" s="138"/>
      <c r="G391" s="218"/>
      <c r="H391" s="138"/>
      <c r="I391" s="138"/>
      <c r="J391" s="138"/>
      <c r="K391" s="138"/>
      <c r="L391" s="138"/>
      <c r="M391" s="138"/>
      <c r="N391" s="138"/>
      <c r="O391" s="138"/>
      <c r="Q391" s="138"/>
      <c r="R391" s="138"/>
      <c r="S391" s="138"/>
      <c r="T391" s="138"/>
      <c r="U391" s="138"/>
      <c r="V391" s="138"/>
      <c r="W391" s="138"/>
      <c r="X391" s="136"/>
      <c r="AA391" s="145">
        <v>379</v>
      </c>
      <c r="AB391" s="146" t="str">
        <f t="shared" si="23"/>
        <v/>
      </c>
      <c r="AC391" s="146" t="str">
        <f t="shared" si="24"/>
        <v/>
      </c>
      <c r="AP391" s="149" t="str">
        <f t="shared" si="25"/>
        <v/>
      </c>
      <c r="AQ391" s="149" t="str">
        <f t="shared" si="26"/>
        <v/>
      </c>
    </row>
    <row r="392" spans="2:43" x14ac:dyDescent="0.2">
      <c r="B392" s="194">
        <v>380</v>
      </c>
      <c r="C392" s="249"/>
      <c r="D392" s="249"/>
      <c r="E392" s="138"/>
      <c r="F392" s="138"/>
      <c r="G392" s="218"/>
      <c r="H392" s="138"/>
      <c r="I392" s="138"/>
      <c r="J392" s="138"/>
      <c r="K392" s="138"/>
      <c r="L392" s="138"/>
      <c r="M392" s="138"/>
      <c r="N392" s="138"/>
      <c r="O392" s="138"/>
      <c r="Q392" s="138"/>
      <c r="R392" s="138"/>
      <c r="S392" s="138"/>
      <c r="T392" s="138"/>
      <c r="U392" s="138"/>
      <c r="V392" s="138"/>
      <c r="W392" s="138"/>
      <c r="X392" s="136"/>
      <c r="AA392" s="145">
        <v>380</v>
      </c>
      <c r="AB392" s="146" t="str">
        <f t="shared" si="23"/>
        <v/>
      </c>
      <c r="AC392" s="146" t="str">
        <f t="shared" si="24"/>
        <v/>
      </c>
      <c r="AP392" s="149" t="str">
        <f t="shared" si="25"/>
        <v/>
      </c>
      <c r="AQ392" s="149" t="str">
        <f t="shared" si="26"/>
        <v/>
      </c>
    </row>
    <row r="393" spans="2:43" x14ac:dyDescent="0.2">
      <c r="B393" s="194">
        <v>381</v>
      </c>
      <c r="C393" s="249"/>
      <c r="D393" s="249"/>
      <c r="E393" s="138"/>
      <c r="F393" s="138"/>
      <c r="G393" s="218"/>
      <c r="H393" s="138"/>
      <c r="I393" s="138"/>
      <c r="J393" s="138"/>
      <c r="K393" s="138"/>
      <c r="L393" s="138"/>
      <c r="M393" s="138"/>
      <c r="N393" s="138"/>
      <c r="O393" s="138"/>
      <c r="Q393" s="138"/>
      <c r="R393" s="138"/>
      <c r="S393" s="138"/>
      <c r="T393" s="138"/>
      <c r="U393" s="138"/>
      <c r="V393" s="138"/>
      <c r="W393" s="138"/>
      <c r="X393" s="136"/>
      <c r="AA393" s="145">
        <v>381</v>
      </c>
      <c r="AB393" s="146" t="str">
        <f t="shared" si="23"/>
        <v/>
      </c>
      <c r="AC393" s="146" t="str">
        <f t="shared" si="24"/>
        <v/>
      </c>
      <c r="AP393" s="149" t="str">
        <f t="shared" si="25"/>
        <v/>
      </c>
      <c r="AQ393" s="149" t="str">
        <f t="shared" si="26"/>
        <v/>
      </c>
    </row>
    <row r="394" spans="2:43" x14ac:dyDescent="0.2">
      <c r="B394" s="194">
        <v>382</v>
      </c>
      <c r="C394" s="249"/>
      <c r="D394" s="249"/>
      <c r="E394" s="138"/>
      <c r="F394" s="138"/>
      <c r="G394" s="218"/>
      <c r="H394" s="138"/>
      <c r="I394" s="138"/>
      <c r="J394" s="138"/>
      <c r="K394" s="138"/>
      <c r="L394" s="138"/>
      <c r="M394" s="138"/>
      <c r="N394" s="138"/>
      <c r="O394" s="138"/>
      <c r="Q394" s="138"/>
      <c r="R394" s="138"/>
      <c r="S394" s="138"/>
      <c r="T394" s="138"/>
      <c r="U394" s="138"/>
      <c r="V394" s="138"/>
      <c r="W394" s="138"/>
      <c r="X394" s="136"/>
      <c r="AA394" s="145">
        <v>382</v>
      </c>
      <c r="AB394" s="146" t="str">
        <f t="shared" si="23"/>
        <v/>
      </c>
      <c r="AC394" s="146" t="str">
        <f t="shared" si="24"/>
        <v/>
      </c>
      <c r="AP394" s="149" t="str">
        <f t="shared" si="25"/>
        <v/>
      </c>
      <c r="AQ394" s="149" t="str">
        <f t="shared" si="26"/>
        <v/>
      </c>
    </row>
    <row r="395" spans="2:43" x14ac:dyDescent="0.2">
      <c r="B395" s="194">
        <v>383</v>
      </c>
      <c r="C395" s="249"/>
      <c r="D395" s="249"/>
      <c r="E395" s="138"/>
      <c r="F395" s="138"/>
      <c r="G395" s="218"/>
      <c r="H395" s="138"/>
      <c r="I395" s="138"/>
      <c r="J395" s="138"/>
      <c r="K395" s="138"/>
      <c r="L395" s="138"/>
      <c r="M395" s="138"/>
      <c r="N395" s="138"/>
      <c r="O395" s="138"/>
      <c r="Q395" s="138"/>
      <c r="R395" s="138"/>
      <c r="S395" s="138"/>
      <c r="T395" s="138"/>
      <c r="U395" s="138"/>
      <c r="V395" s="138"/>
      <c r="W395" s="138"/>
      <c r="X395" s="136"/>
      <c r="AA395" s="145">
        <v>383</v>
      </c>
      <c r="AB395" s="146" t="str">
        <f t="shared" si="23"/>
        <v/>
      </c>
      <c r="AC395" s="146" t="str">
        <f t="shared" si="24"/>
        <v/>
      </c>
      <c r="AP395" s="149" t="str">
        <f t="shared" si="25"/>
        <v/>
      </c>
      <c r="AQ395" s="149" t="str">
        <f t="shared" si="26"/>
        <v/>
      </c>
    </row>
    <row r="396" spans="2:43" x14ac:dyDescent="0.2">
      <c r="B396" s="194">
        <v>384</v>
      </c>
      <c r="C396" s="249"/>
      <c r="D396" s="249"/>
      <c r="E396" s="138"/>
      <c r="F396" s="138"/>
      <c r="G396" s="218"/>
      <c r="H396" s="138"/>
      <c r="I396" s="138"/>
      <c r="J396" s="138"/>
      <c r="K396" s="138"/>
      <c r="L396" s="138"/>
      <c r="M396" s="138"/>
      <c r="N396" s="138"/>
      <c r="O396" s="138"/>
      <c r="Q396" s="138"/>
      <c r="R396" s="138"/>
      <c r="S396" s="138"/>
      <c r="T396" s="138"/>
      <c r="U396" s="138"/>
      <c r="V396" s="138"/>
      <c r="W396" s="138"/>
      <c r="X396" s="136"/>
      <c r="AA396" s="145">
        <v>384</v>
      </c>
      <c r="AB396" s="146" t="str">
        <f t="shared" si="23"/>
        <v/>
      </c>
      <c r="AC396" s="146" t="str">
        <f t="shared" si="24"/>
        <v/>
      </c>
      <c r="AP396" s="149" t="str">
        <f t="shared" si="25"/>
        <v/>
      </c>
      <c r="AQ396" s="149" t="str">
        <f t="shared" si="26"/>
        <v/>
      </c>
    </row>
    <row r="397" spans="2:43" x14ac:dyDescent="0.2">
      <c r="B397" s="194">
        <v>385</v>
      </c>
      <c r="C397" s="249"/>
      <c r="D397" s="249"/>
      <c r="E397" s="138"/>
      <c r="F397" s="138"/>
      <c r="G397" s="218"/>
      <c r="H397" s="138"/>
      <c r="I397" s="138"/>
      <c r="J397" s="138"/>
      <c r="K397" s="138"/>
      <c r="L397" s="138"/>
      <c r="M397" s="138"/>
      <c r="N397" s="138"/>
      <c r="O397" s="138"/>
      <c r="Q397" s="138"/>
      <c r="R397" s="138"/>
      <c r="S397" s="138"/>
      <c r="T397" s="138"/>
      <c r="U397" s="138"/>
      <c r="V397" s="138"/>
      <c r="W397" s="138"/>
      <c r="X397" s="136"/>
      <c r="AA397" s="145">
        <v>385</v>
      </c>
      <c r="AB397" s="146" t="str">
        <f t="shared" si="23"/>
        <v/>
      </c>
      <c r="AC397" s="146" t="str">
        <f t="shared" si="24"/>
        <v/>
      </c>
      <c r="AP397" s="149" t="str">
        <f t="shared" si="25"/>
        <v/>
      </c>
      <c r="AQ397" s="149" t="str">
        <f t="shared" si="26"/>
        <v/>
      </c>
    </row>
    <row r="398" spans="2:43" x14ac:dyDescent="0.2">
      <c r="B398" s="194">
        <v>386</v>
      </c>
      <c r="C398" s="249"/>
      <c r="D398" s="249"/>
      <c r="E398" s="138"/>
      <c r="F398" s="138"/>
      <c r="G398" s="218"/>
      <c r="H398" s="138"/>
      <c r="I398" s="138"/>
      <c r="J398" s="138"/>
      <c r="K398" s="138"/>
      <c r="L398" s="138"/>
      <c r="M398" s="138"/>
      <c r="N398" s="138"/>
      <c r="O398" s="138"/>
      <c r="Q398" s="138"/>
      <c r="R398" s="138"/>
      <c r="S398" s="138"/>
      <c r="T398" s="138"/>
      <c r="U398" s="138"/>
      <c r="V398" s="138"/>
      <c r="W398" s="138"/>
      <c r="X398" s="136"/>
      <c r="AA398" s="145">
        <v>386</v>
      </c>
      <c r="AB398" s="146" t="str">
        <f t="shared" ref="AB398:AB461" si="27">IF(AND(C398=1,D398&lt;&gt;0),D398,"")</f>
        <v/>
      </c>
      <c r="AC398" s="146" t="str">
        <f t="shared" ref="AC398:AC461" si="28">IF(AND(C398=2,D398&lt;&gt;0),D398,"")</f>
        <v/>
      </c>
      <c r="AP398" s="149" t="str">
        <f t="shared" si="25"/>
        <v/>
      </c>
      <c r="AQ398" s="149" t="str">
        <f t="shared" si="26"/>
        <v/>
      </c>
    </row>
    <row r="399" spans="2:43" x14ac:dyDescent="0.2">
      <c r="B399" s="194">
        <v>387</v>
      </c>
      <c r="C399" s="249"/>
      <c r="D399" s="249"/>
      <c r="E399" s="138"/>
      <c r="F399" s="138"/>
      <c r="G399" s="218"/>
      <c r="H399" s="138"/>
      <c r="I399" s="138"/>
      <c r="J399" s="138"/>
      <c r="K399" s="138"/>
      <c r="L399" s="138"/>
      <c r="M399" s="138"/>
      <c r="N399" s="138"/>
      <c r="O399" s="138"/>
      <c r="Q399" s="138"/>
      <c r="R399" s="138"/>
      <c r="S399" s="138"/>
      <c r="T399" s="138"/>
      <c r="U399" s="138"/>
      <c r="V399" s="138"/>
      <c r="W399" s="138"/>
      <c r="X399" s="136"/>
      <c r="AA399" s="145">
        <v>387</v>
      </c>
      <c r="AB399" s="146" t="str">
        <f t="shared" si="27"/>
        <v/>
      </c>
      <c r="AC399" s="146" t="str">
        <f t="shared" si="28"/>
        <v/>
      </c>
      <c r="AP399" s="149" t="str">
        <f t="shared" ref="AP399:AP462" si="29">IF(AB398="","",ABS(AB398-$K$13))</f>
        <v/>
      </c>
      <c r="AQ399" s="149" t="str">
        <f t="shared" ref="AQ399:AQ462" si="30">IF(AC398="","",ABS(AC398-$K$14))</f>
        <v/>
      </c>
    </row>
    <row r="400" spans="2:43" x14ac:dyDescent="0.2">
      <c r="B400" s="194">
        <v>388</v>
      </c>
      <c r="C400" s="249"/>
      <c r="D400" s="249"/>
      <c r="E400" s="138"/>
      <c r="F400" s="138"/>
      <c r="G400" s="218"/>
      <c r="H400" s="138"/>
      <c r="I400" s="138"/>
      <c r="J400" s="138"/>
      <c r="K400" s="138"/>
      <c r="L400" s="138"/>
      <c r="M400" s="138"/>
      <c r="N400" s="138"/>
      <c r="O400" s="138"/>
      <c r="Q400" s="138"/>
      <c r="R400" s="138"/>
      <c r="S400" s="138"/>
      <c r="T400" s="138"/>
      <c r="U400" s="138"/>
      <c r="V400" s="138"/>
      <c r="W400" s="138"/>
      <c r="X400" s="136"/>
      <c r="AA400" s="145">
        <v>388</v>
      </c>
      <c r="AB400" s="146" t="str">
        <f t="shared" si="27"/>
        <v/>
      </c>
      <c r="AC400" s="146" t="str">
        <f t="shared" si="28"/>
        <v/>
      </c>
      <c r="AP400" s="149" t="str">
        <f t="shared" si="29"/>
        <v/>
      </c>
      <c r="AQ400" s="149" t="str">
        <f t="shared" si="30"/>
        <v/>
      </c>
    </row>
    <row r="401" spans="2:43" x14ac:dyDescent="0.2">
      <c r="B401" s="194">
        <v>389</v>
      </c>
      <c r="C401" s="249"/>
      <c r="D401" s="249"/>
      <c r="E401" s="138"/>
      <c r="F401" s="138"/>
      <c r="G401" s="218"/>
      <c r="H401" s="138"/>
      <c r="I401" s="138"/>
      <c r="J401" s="138"/>
      <c r="K401" s="138"/>
      <c r="L401" s="138"/>
      <c r="M401" s="138"/>
      <c r="N401" s="138"/>
      <c r="O401" s="138"/>
      <c r="Q401" s="138"/>
      <c r="R401" s="138"/>
      <c r="S401" s="138"/>
      <c r="T401" s="138"/>
      <c r="U401" s="138"/>
      <c r="V401" s="138"/>
      <c r="W401" s="138"/>
      <c r="X401" s="136"/>
      <c r="AA401" s="145">
        <v>389</v>
      </c>
      <c r="AB401" s="146" t="str">
        <f t="shared" si="27"/>
        <v/>
      </c>
      <c r="AC401" s="146" t="str">
        <f t="shared" si="28"/>
        <v/>
      </c>
      <c r="AP401" s="149" t="str">
        <f t="shared" si="29"/>
        <v/>
      </c>
      <c r="AQ401" s="149" t="str">
        <f t="shared" si="30"/>
        <v/>
      </c>
    </row>
    <row r="402" spans="2:43" x14ac:dyDescent="0.2">
      <c r="B402" s="194">
        <v>390</v>
      </c>
      <c r="C402" s="249"/>
      <c r="D402" s="249"/>
      <c r="E402" s="138"/>
      <c r="F402" s="138"/>
      <c r="G402" s="218"/>
      <c r="H402" s="138"/>
      <c r="I402" s="138"/>
      <c r="J402" s="138"/>
      <c r="K402" s="138"/>
      <c r="L402" s="138"/>
      <c r="M402" s="138"/>
      <c r="N402" s="138"/>
      <c r="O402" s="138"/>
      <c r="Q402" s="138"/>
      <c r="R402" s="138"/>
      <c r="S402" s="138"/>
      <c r="T402" s="138"/>
      <c r="U402" s="138"/>
      <c r="V402" s="138"/>
      <c r="W402" s="138"/>
      <c r="X402" s="136"/>
      <c r="AA402" s="145">
        <v>390</v>
      </c>
      <c r="AB402" s="146" t="str">
        <f t="shared" si="27"/>
        <v/>
      </c>
      <c r="AC402" s="146" t="str">
        <f t="shared" si="28"/>
        <v/>
      </c>
      <c r="AP402" s="149" t="str">
        <f t="shared" si="29"/>
        <v/>
      </c>
      <c r="AQ402" s="149" t="str">
        <f t="shared" si="30"/>
        <v/>
      </c>
    </row>
    <row r="403" spans="2:43" x14ac:dyDescent="0.2">
      <c r="B403" s="194">
        <v>391</v>
      </c>
      <c r="C403" s="249"/>
      <c r="D403" s="249"/>
      <c r="E403" s="138"/>
      <c r="F403" s="138"/>
      <c r="G403" s="218"/>
      <c r="H403" s="138"/>
      <c r="I403" s="138"/>
      <c r="J403" s="138"/>
      <c r="K403" s="138"/>
      <c r="L403" s="138"/>
      <c r="M403" s="138"/>
      <c r="N403" s="138"/>
      <c r="O403" s="138"/>
      <c r="Q403" s="138"/>
      <c r="R403" s="138"/>
      <c r="S403" s="138"/>
      <c r="T403" s="138"/>
      <c r="U403" s="138"/>
      <c r="V403" s="138"/>
      <c r="W403" s="138"/>
      <c r="X403" s="136"/>
      <c r="AA403" s="145">
        <v>391</v>
      </c>
      <c r="AB403" s="146" t="str">
        <f t="shared" si="27"/>
        <v/>
      </c>
      <c r="AC403" s="146" t="str">
        <f t="shared" si="28"/>
        <v/>
      </c>
      <c r="AP403" s="149" t="str">
        <f t="shared" si="29"/>
        <v/>
      </c>
      <c r="AQ403" s="149" t="str">
        <f t="shared" si="30"/>
        <v/>
      </c>
    </row>
    <row r="404" spans="2:43" x14ac:dyDescent="0.2">
      <c r="B404" s="194">
        <v>392</v>
      </c>
      <c r="C404" s="249"/>
      <c r="D404" s="249"/>
      <c r="E404" s="138"/>
      <c r="F404" s="138"/>
      <c r="G404" s="218"/>
      <c r="H404" s="138"/>
      <c r="I404" s="138"/>
      <c r="J404" s="138"/>
      <c r="K404" s="138"/>
      <c r="L404" s="138"/>
      <c r="M404" s="138"/>
      <c r="N404" s="138"/>
      <c r="O404" s="138"/>
      <c r="Q404" s="138"/>
      <c r="R404" s="138"/>
      <c r="S404" s="138"/>
      <c r="T404" s="138"/>
      <c r="U404" s="138"/>
      <c r="V404" s="138"/>
      <c r="W404" s="138"/>
      <c r="X404" s="136"/>
      <c r="AA404" s="145">
        <v>392</v>
      </c>
      <c r="AB404" s="146" t="str">
        <f t="shared" si="27"/>
        <v/>
      </c>
      <c r="AC404" s="146" t="str">
        <f t="shared" si="28"/>
        <v/>
      </c>
      <c r="AP404" s="149" t="str">
        <f t="shared" si="29"/>
        <v/>
      </c>
      <c r="AQ404" s="149" t="str">
        <f t="shared" si="30"/>
        <v/>
      </c>
    </row>
    <row r="405" spans="2:43" x14ac:dyDescent="0.2">
      <c r="B405" s="194">
        <v>393</v>
      </c>
      <c r="C405" s="249"/>
      <c r="D405" s="249"/>
      <c r="E405" s="138"/>
      <c r="F405" s="138"/>
      <c r="G405" s="218"/>
      <c r="H405" s="138"/>
      <c r="I405" s="138"/>
      <c r="J405" s="138"/>
      <c r="K405" s="138"/>
      <c r="L405" s="138"/>
      <c r="M405" s="138"/>
      <c r="N405" s="138"/>
      <c r="O405" s="138"/>
      <c r="Q405" s="138"/>
      <c r="R405" s="138"/>
      <c r="S405" s="138"/>
      <c r="T405" s="138"/>
      <c r="U405" s="138"/>
      <c r="V405" s="138"/>
      <c r="W405" s="138"/>
      <c r="X405" s="136"/>
      <c r="AA405" s="145">
        <v>393</v>
      </c>
      <c r="AB405" s="146" t="str">
        <f t="shared" si="27"/>
        <v/>
      </c>
      <c r="AC405" s="146" t="str">
        <f t="shared" si="28"/>
        <v/>
      </c>
      <c r="AP405" s="149" t="str">
        <f t="shared" si="29"/>
        <v/>
      </c>
      <c r="AQ405" s="149" t="str">
        <f t="shared" si="30"/>
        <v/>
      </c>
    </row>
    <row r="406" spans="2:43" x14ac:dyDescent="0.2">
      <c r="B406" s="194">
        <v>394</v>
      </c>
      <c r="C406" s="249"/>
      <c r="D406" s="249"/>
      <c r="E406" s="138"/>
      <c r="F406" s="138"/>
      <c r="G406" s="218"/>
      <c r="H406" s="138"/>
      <c r="I406" s="138"/>
      <c r="J406" s="138"/>
      <c r="K406" s="138"/>
      <c r="L406" s="138"/>
      <c r="M406" s="138"/>
      <c r="N406" s="138"/>
      <c r="O406" s="138"/>
      <c r="Q406" s="138"/>
      <c r="R406" s="138"/>
      <c r="S406" s="138"/>
      <c r="T406" s="138"/>
      <c r="U406" s="138"/>
      <c r="V406" s="138"/>
      <c r="W406" s="138"/>
      <c r="X406" s="136"/>
      <c r="AA406" s="145">
        <v>394</v>
      </c>
      <c r="AB406" s="146" t="str">
        <f t="shared" si="27"/>
        <v/>
      </c>
      <c r="AC406" s="146" t="str">
        <f t="shared" si="28"/>
        <v/>
      </c>
      <c r="AP406" s="149" t="str">
        <f t="shared" si="29"/>
        <v/>
      </c>
      <c r="AQ406" s="149" t="str">
        <f t="shared" si="30"/>
        <v/>
      </c>
    </row>
    <row r="407" spans="2:43" x14ac:dyDescent="0.2">
      <c r="B407" s="194">
        <v>395</v>
      </c>
      <c r="C407" s="249"/>
      <c r="D407" s="249"/>
      <c r="E407" s="138"/>
      <c r="F407" s="138"/>
      <c r="G407" s="218"/>
      <c r="H407" s="138"/>
      <c r="I407" s="138"/>
      <c r="J407" s="138"/>
      <c r="K407" s="138"/>
      <c r="L407" s="138"/>
      <c r="M407" s="138"/>
      <c r="N407" s="138"/>
      <c r="O407" s="138"/>
      <c r="Q407" s="138"/>
      <c r="R407" s="138"/>
      <c r="S407" s="138"/>
      <c r="T407" s="138"/>
      <c r="U407" s="138"/>
      <c r="V407" s="138"/>
      <c r="W407" s="138"/>
      <c r="X407" s="136"/>
      <c r="AA407" s="145">
        <v>395</v>
      </c>
      <c r="AB407" s="146" t="str">
        <f t="shared" si="27"/>
        <v/>
      </c>
      <c r="AC407" s="146" t="str">
        <f t="shared" si="28"/>
        <v/>
      </c>
      <c r="AP407" s="149" t="str">
        <f t="shared" si="29"/>
        <v/>
      </c>
      <c r="AQ407" s="149" t="str">
        <f t="shared" si="30"/>
        <v/>
      </c>
    </row>
    <row r="408" spans="2:43" x14ac:dyDescent="0.2">
      <c r="B408" s="194">
        <v>396</v>
      </c>
      <c r="C408" s="249"/>
      <c r="D408" s="249"/>
      <c r="E408" s="138"/>
      <c r="F408" s="138"/>
      <c r="G408" s="218"/>
      <c r="H408" s="138"/>
      <c r="I408" s="138"/>
      <c r="J408" s="138"/>
      <c r="K408" s="138"/>
      <c r="L408" s="138"/>
      <c r="M408" s="138"/>
      <c r="N408" s="138"/>
      <c r="O408" s="138"/>
      <c r="Q408" s="138"/>
      <c r="R408" s="138"/>
      <c r="S408" s="138"/>
      <c r="T408" s="138"/>
      <c r="U408" s="138"/>
      <c r="V408" s="138"/>
      <c r="W408" s="138"/>
      <c r="X408" s="136"/>
      <c r="AA408" s="145">
        <v>396</v>
      </c>
      <c r="AB408" s="146" t="str">
        <f t="shared" si="27"/>
        <v/>
      </c>
      <c r="AC408" s="146" t="str">
        <f t="shared" si="28"/>
        <v/>
      </c>
      <c r="AP408" s="149" t="str">
        <f t="shared" si="29"/>
        <v/>
      </c>
      <c r="AQ408" s="149" t="str">
        <f t="shared" si="30"/>
        <v/>
      </c>
    </row>
    <row r="409" spans="2:43" x14ac:dyDescent="0.2">
      <c r="B409" s="194">
        <v>397</v>
      </c>
      <c r="C409" s="249"/>
      <c r="D409" s="249"/>
      <c r="E409" s="138"/>
      <c r="F409" s="138"/>
      <c r="G409" s="218"/>
      <c r="H409" s="138"/>
      <c r="I409" s="138"/>
      <c r="J409" s="138"/>
      <c r="K409" s="138"/>
      <c r="L409" s="138"/>
      <c r="M409" s="138"/>
      <c r="N409" s="138"/>
      <c r="O409" s="138"/>
      <c r="Q409" s="138"/>
      <c r="R409" s="138"/>
      <c r="S409" s="138"/>
      <c r="T409" s="138"/>
      <c r="U409" s="138"/>
      <c r="V409" s="138"/>
      <c r="W409" s="138"/>
      <c r="X409" s="136"/>
      <c r="AA409" s="145">
        <v>397</v>
      </c>
      <c r="AB409" s="146" t="str">
        <f t="shared" si="27"/>
        <v/>
      </c>
      <c r="AC409" s="146" t="str">
        <f t="shared" si="28"/>
        <v/>
      </c>
      <c r="AP409" s="149" t="str">
        <f t="shared" si="29"/>
        <v/>
      </c>
      <c r="AQ409" s="149" t="str">
        <f t="shared" si="30"/>
        <v/>
      </c>
    </row>
    <row r="410" spans="2:43" x14ac:dyDescent="0.2">
      <c r="B410" s="194">
        <v>398</v>
      </c>
      <c r="C410" s="249"/>
      <c r="D410" s="249"/>
      <c r="E410" s="138"/>
      <c r="F410" s="138"/>
      <c r="G410" s="218"/>
      <c r="H410" s="138"/>
      <c r="I410" s="138"/>
      <c r="J410" s="138"/>
      <c r="K410" s="138"/>
      <c r="L410" s="138"/>
      <c r="M410" s="138"/>
      <c r="N410" s="138"/>
      <c r="O410" s="138"/>
      <c r="Q410" s="138"/>
      <c r="R410" s="138"/>
      <c r="S410" s="138"/>
      <c r="T410" s="138"/>
      <c r="U410" s="138"/>
      <c r="V410" s="138"/>
      <c r="W410" s="138"/>
      <c r="X410" s="136"/>
      <c r="AA410" s="145">
        <v>398</v>
      </c>
      <c r="AB410" s="146" t="str">
        <f t="shared" si="27"/>
        <v/>
      </c>
      <c r="AC410" s="146" t="str">
        <f t="shared" si="28"/>
        <v/>
      </c>
      <c r="AP410" s="149" t="str">
        <f t="shared" si="29"/>
        <v/>
      </c>
      <c r="AQ410" s="149" t="str">
        <f t="shared" si="30"/>
        <v/>
      </c>
    </row>
    <row r="411" spans="2:43" x14ac:dyDescent="0.2">
      <c r="B411" s="194">
        <v>399</v>
      </c>
      <c r="C411" s="249"/>
      <c r="D411" s="249"/>
      <c r="E411" s="138"/>
      <c r="F411" s="138"/>
      <c r="G411" s="218"/>
      <c r="H411" s="138"/>
      <c r="I411" s="138"/>
      <c r="J411" s="138"/>
      <c r="K411" s="138"/>
      <c r="L411" s="138"/>
      <c r="M411" s="138"/>
      <c r="N411" s="138"/>
      <c r="O411" s="138"/>
      <c r="Q411" s="138"/>
      <c r="R411" s="138"/>
      <c r="S411" s="138"/>
      <c r="T411" s="138"/>
      <c r="U411" s="138"/>
      <c r="V411" s="138"/>
      <c r="W411" s="138"/>
      <c r="X411" s="136"/>
      <c r="AA411" s="145">
        <v>399</v>
      </c>
      <c r="AB411" s="146" t="str">
        <f t="shared" si="27"/>
        <v/>
      </c>
      <c r="AC411" s="146" t="str">
        <f t="shared" si="28"/>
        <v/>
      </c>
      <c r="AP411" s="149" t="str">
        <f t="shared" si="29"/>
        <v/>
      </c>
      <c r="AQ411" s="149" t="str">
        <f t="shared" si="30"/>
        <v/>
      </c>
    </row>
    <row r="412" spans="2:43" x14ac:dyDescent="0.2">
      <c r="B412" s="194">
        <v>400</v>
      </c>
      <c r="C412" s="249"/>
      <c r="D412" s="249"/>
      <c r="E412" s="138"/>
      <c r="F412" s="138"/>
      <c r="G412" s="218"/>
      <c r="H412" s="138"/>
      <c r="I412" s="138"/>
      <c r="J412" s="138"/>
      <c r="K412" s="138"/>
      <c r="L412" s="138"/>
      <c r="M412" s="138"/>
      <c r="N412" s="138"/>
      <c r="O412" s="138"/>
      <c r="Q412" s="138"/>
      <c r="R412" s="138"/>
      <c r="S412" s="138"/>
      <c r="T412" s="138"/>
      <c r="U412" s="138"/>
      <c r="V412" s="138"/>
      <c r="W412" s="138"/>
      <c r="X412" s="136"/>
      <c r="AA412" s="145">
        <v>400</v>
      </c>
      <c r="AB412" s="146" t="str">
        <f t="shared" si="27"/>
        <v/>
      </c>
      <c r="AC412" s="146" t="str">
        <f t="shared" si="28"/>
        <v/>
      </c>
      <c r="AP412" s="149" t="str">
        <f t="shared" si="29"/>
        <v/>
      </c>
      <c r="AQ412" s="149" t="str">
        <f t="shared" si="30"/>
        <v/>
      </c>
    </row>
    <row r="413" spans="2:43" x14ac:dyDescent="0.2">
      <c r="B413" s="194">
        <v>401</v>
      </c>
      <c r="C413" s="249"/>
      <c r="D413" s="249"/>
      <c r="E413" s="138"/>
      <c r="F413" s="138"/>
      <c r="G413" s="218"/>
      <c r="H413" s="138"/>
      <c r="I413" s="138"/>
      <c r="J413" s="138"/>
      <c r="K413" s="138"/>
      <c r="L413" s="138"/>
      <c r="M413" s="138"/>
      <c r="N413" s="138"/>
      <c r="O413" s="138"/>
      <c r="Q413" s="138"/>
      <c r="R413" s="138"/>
      <c r="S413" s="138"/>
      <c r="T413" s="138"/>
      <c r="U413" s="138"/>
      <c r="V413" s="138"/>
      <c r="W413" s="138"/>
      <c r="X413" s="136"/>
      <c r="AA413" s="145">
        <v>401</v>
      </c>
      <c r="AB413" s="146" t="str">
        <f t="shared" si="27"/>
        <v/>
      </c>
      <c r="AC413" s="146" t="str">
        <f t="shared" si="28"/>
        <v/>
      </c>
      <c r="AP413" s="149" t="str">
        <f t="shared" si="29"/>
        <v/>
      </c>
      <c r="AQ413" s="149" t="str">
        <f t="shared" si="30"/>
        <v/>
      </c>
    </row>
    <row r="414" spans="2:43" x14ac:dyDescent="0.2">
      <c r="B414" s="194">
        <v>402</v>
      </c>
      <c r="C414" s="249"/>
      <c r="D414" s="249"/>
      <c r="E414" s="138"/>
      <c r="F414" s="138"/>
      <c r="G414" s="218"/>
      <c r="H414" s="138"/>
      <c r="I414" s="138"/>
      <c r="J414" s="138"/>
      <c r="K414" s="138"/>
      <c r="L414" s="138"/>
      <c r="M414" s="138"/>
      <c r="N414" s="138"/>
      <c r="O414" s="138"/>
      <c r="Q414" s="138"/>
      <c r="R414" s="138"/>
      <c r="S414" s="138"/>
      <c r="T414" s="138"/>
      <c r="U414" s="138"/>
      <c r="V414" s="138"/>
      <c r="W414" s="138"/>
      <c r="X414" s="136"/>
      <c r="AA414" s="145">
        <v>402</v>
      </c>
      <c r="AB414" s="146" t="str">
        <f t="shared" si="27"/>
        <v/>
      </c>
      <c r="AC414" s="146" t="str">
        <f t="shared" si="28"/>
        <v/>
      </c>
      <c r="AP414" s="149" t="str">
        <f t="shared" si="29"/>
        <v/>
      </c>
      <c r="AQ414" s="149" t="str">
        <f t="shared" si="30"/>
        <v/>
      </c>
    </row>
    <row r="415" spans="2:43" x14ac:dyDescent="0.2">
      <c r="B415" s="194">
        <v>403</v>
      </c>
      <c r="C415" s="249"/>
      <c r="D415" s="249"/>
      <c r="E415" s="138"/>
      <c r="F415" s="138"/>
      <c r="G415" s="218"/>
      <c r="H415" s="138"/>
      <c r="I415" s="138"/>
      <c r="J415" s="138"/>
      <c r="K415" s="138"/>
      <c r="L415" s="138"/>
      <c r="M415" s="138"/>
      <c r="N415" s="138"/>
      <c r="O415" s="138"/>
      <c r="Q415" s="138"/>
      <c r="R415" s="138"/>
      <c r="S415" s="138"/>
      <c r="T415" s="138"/>
      <c r="U415" s="138"/>
      <c r="V415" s="138"/>
      <c r="W415" s="138"/>
      <c r="X415" s="136"/>
      <c r="AA415" s="145">
        <v>403</v>
      </c>
      <c r="AB415" s="146" t="str">
        <f t="shared" si="27"/>
        <v/>
      </c>
      <c r="AC415" s="146" t="str">
        <f t="shared" si="28"/>
        <v/>
      </c>
      <c r="AP415" s="149" t="str">
        <f t="shared" si="29"/>
        <v/>
      </c>
      <c r="AQ415" s="149" t="str">
        <f t="shared" si="30"/>
        <v/>
      </c>
    </row>
    <row r="416" spans="2:43" x14ac:dyDescent="0.2">
      <c r="B416" s="194">
        <v>404</v>
      </c>
      <c r="C416" s="249"/>
      <c r="D416" s="249"/>
      <c r="E416" s="138"/>
      <c r="F416" s="138"/>
      <c r="G416" s="218"/>
      <c r="H416" s="138"/>
      <c r="I416" s="138"/>
      <c r="J416" s="138"/>
      <c r="K416" s="138"/>
      <c r="L416" s="138"/>
      <c r="M416" s="138"/>
      <c r="N416" s="138"/>
      <c r="O416" s="138"/>
      <c r="Q416" s="138"/>
      <c r="R416" s="138"/>
      <c r="S416" s="138"/>
      <c r="T416" s="138"/>
      <c r="U416" s="138"/>
      <c r="V416" s="138"/>
      <c r="W416" s="138"/>
      <c r="X416" s="136"/>
      <c r="AA416" s="145">
        <v>404</v>
      </c>
      <c r="AB416" s="146" t="str">
        <f t="shared" si="27"/>
        <v/>
      </c>
      <c r="AC416" s="146" t="str">
        <f t="shared" si="28"/>
        <v/>
      </c>
      <c r="AP416" s="149" t="str">
        <f t="shared" si="29"/>
        <v/>
      </c>
      <c r="AQ416" s="149" t="str">
        <f t="shared" si="30"/>
        <v/>
      </c>
    </row>
    <row r="417" spans="2:43" x14ac:dyDescent="0.2">
      <c r="B417" s="194">
        <v>405</v>
      </c>
      <c r="C417" s="249"/>
      <c r="D417" s="249"/>
      <c r="E417" s="138"/>
      <c r="F417" s="138"/>
      <c r="G417" s="218"/>
      <c r="H417" s="138"/>
      <c r="I417" s="138"/>
      <c r="J417" s="138"/>
      <c r="K417" s="138"/>
      <c r="L417" s="138"/>
      <c r="M417" s="138"/>
      <c r="N417" s="138"/>
      <c r="O417" s="138"/>
      <c r="Q417" s="138"/>
      <c r="R417" s="138"/>
      <c r="S417" s="138"/>
      <c r="T417" s="138"/>
      <c r="U417" s="138"/>
      <c r="V417" s="138"/>
      <c r="W417" s="138"/>
      <c r="X417" s="136"/>
      <c r="AA417" s="145">
        <v>405</v>
      </c>
      <c r="AB417" s="146" t="str">
        <f t="shared" si="27"/>
        <v/>
      </c>
      <c r="AC417" s="146" t="str">
        <f t="shared" si="28"/>
        <v/>
      </c>
      <c r="AP417" s="149" t="str">
        <f t="shared" si="29"/>
        <v/>
      </c>
      <c r="AQ417" s="149" t="str">
        <f t="shared" si="30"/>
        <v/>
      </c>
    </row>
    <row r="418" spans="2:43" x14ac:dyDescent="0.2">
      <c r="B418" s="194">
        <v>406</v>
      </c>
      <c r="C418" s="249"/>
      <c r="D418" s="249"/>
      <c r="E418" s="138"/>
      <c r="F418" s="138"/>
      <c r="G418" s="218"/>
      <c r="H418" s="138"/>
      <c r="I418" s="138"/>
      <c r="J418" s="138"/>
      <c r="K418" s="138"/>
      <c r="L418" s="138"/>
      <c r="M418" s="138"/>
      <c r="N418" s="138"/>
      <c r="O418" s="138"/>
      <c r="Q418" s="138"/>
      <c r="R418" s="138"/>
      <c r="S418" s="138"/>
      <c r="T418" s="138"/>
      <c r="U418" s="138"/>
      <c r="V418" s="138"/>
      <c r="W418" s="138"/>
      <c r="X418" s="136"/>
      <c r="AA418" s="145">
        <v>406</v>
      </c>
      <c r="AB418" s="146" t="str">
        <f t="shared" si="27"/>
        <v/>
      </c>
      <c r="AC418" s="146" t="str">
        <f t="shared" si="28"/>
        <v/>
      </c>
      <c r="AP418" s="149" t="str">
        <f t="shared" si="29"/>
        <v/>
      </c>
      <c r="AQ418" s="149" t="str">
        <f t="shared" si="30"/>
        <v/>
      </c>
    </row>
    <row r="419" spans="2:43" x14ac:dyDescent="0.2">
      <c r="B419" s="194">
        <v>407</v>
      </c>
      <c r="C419" s="249"/>
      <c r="D419" s="249"/>
      <c r="E419" s="138"/>
      <c r="F419" s="138"/>
      <c r="G419" s="218"/>
      <c r="H419" s="138"/>
      <c r="I419" s="138"/>
      <c r="J419" s="138"/>
      <c r="K419" s="138"/>
      <c r="L419" s="138"/>
      <c r="M419" s="138"/>
      <c r="N419" s="138"/>
      <c r="O419" s="138"/>
      <c r="Q419" s="138"/>
      <c r="R419" s="138"/>
      <c r="S419" s="138"/>
      <c r="T419" s="138"/>
      <c r="U419" s="138"/>
      <c r="V419" s="138"/>
      <c r="W419" s="138"/>
      <c r="X419" s="136"/>
      <c r="AA419" s="145">
        <v>407</v>
      </c>
      <c r="AB419" s="146" t="str">
        <f t="shared" si="27"/>
        <v/>
      </c>
      <c r="AC419" s="146" t="str">
        <f t="shared" si="28"/>
        <v/>
      </c>
      <c r="AP419" s="149" t="str">
        <f t="shared" si="29"/>
        <v/>
      </c>
      <c r="AQ419" s="149" t="str">
        <f t="shared" si="30"/>
        <v/>
      </c>
    </row>
    <row r="420" spans="2:43" x14ac:dyDescent="0.2">
      <c r="B420" s="194">
        <v>408</v>
      </c>
      <c r="C420" s="249"/>
      <c r="D420" s="249"/>
      <c r="E420" s="138"/>
      <c r="F420" s="138"/>
      <c r="G420" s="218"/>
      <c r="H420" s="138"/>
      <c r="I420" s="138"/>
      <c r="J420" s="138"/>
      <c r="K420" s="138"/>
      <c r="L420" s="138"/>
      <c r="M420" s="138"/>
      <c r="N420" s="138"/>
      <c r="O420" s="138"/>
      <c r="Q420" s="138"/>
      <c r="R420" s="138"/>
      <c r="S420" s="138"/>
      <c r="T420" s="138"/>
      <c r="U420" s="138"/>
      <c r="V420" s="138"/>
      <c r="W420" s="138"/>
      <c r="X420" s="136"/>
      <c r="AA420" s="145">
        <v>408</v>
      </c>
      <c r="AB420" s="146" t="str">
        <f t="shared" si="27"/>
        <v/>
      </c>
      <c r="AC420" s="146" t="str">
        <f t="shared" si="28"/>
        <v/>
      </c>
      <c r="AP420" s="149" t="str">
        <f t="shared" si="29"/>
        <v/>
      </c>
      <c r="AQ420" s="149" t="str">
        <f t="shared" si="30"/>
        <v/>
      </c>
    </row>
    <row r="421" spans="2:43" x14ac:dyDescent="0.2">
      <c r="B421" s="194">
        <v>409</v>
      </c>
      <c r="C421" s="249"/>
      <c r="D421" s="249"/>
      <c r="E421" s="138"/>
      <c r="F421" s="138"/>
      <c r="G421" s="218"/>
      <c r="H421" s="138"/>
      <c r="I421" s="138"/>
      <c r="J421" s="138"/>
      <c r="K421" s="138"/>
      <c r="L421" s="138"/>
      <c r="M421" s="138"/>
      <c r="N421" s="138"/>
      <c r="O421" s="138"/>
      <c r="Q421" s="138"/>
      <c r="R421" s="138"/>
      <c r="S421" s="138"/>
      <c r="T421" s="138"/>
      <c r="U421" s="138"/>
      <c r="V421" s="138"/>
      <c r="W421" s="138"/>
      <c r="X421" s="136"/>
      <c r="AA421" s="145">
        <v>409</v>
      </c>
      <c r="AB421" s="146" t="str">
        <f t="shared" si="27"/>
        <v/>
      </c>
      <c r="AC421" s="146" t="str">
        <f t="shared" si="28"/>
        <v/>
      </c>
      <c r="AP421" s="149" t="str">
        <f t="shared" si="29"/>
        <v/>
      </c>
      <c r="AQ421" s="149" t="str">
        <f t="shared" si="30"/>
        <v/>
      </c>
    </row>
    <row r="422" spans="2:43" x14ac:dyDescent="0.2">
      <c r="B422" s="194">
        <v>410</v>
      </c>
      <c r="C422" s="249"/>
      <c r="D422" s="249"/>
      <c r="E422" s="138"/>
      <c r="F422" s="138"/>
      <c r="G422" s="218"/>
      <c r="H422" s="138"/>
      <c r="I422" s="138"/>
      <c r="J422" s="138"/>
      <c r="K422" s="138"/>
      <c r="L422" s="138"/>
      <c r="M422" s="138"/>
      <c r="N422" s="138"/>
      <c r="O422" s="138"/>
      <c r="Q422" s="138"/>
      <c r="R422" s="138"/>
      <c r="S422" s="138"/>
      <c r="T422" s="138"/>
      <c r="U422" s="138"/>
      <c r="V422" s="138"/>
      <c r="W422" s="138"/>
      <c r="X422" s="136"/>
      <c r="AA422" s="145">
        <v>410</v>
      </c>
      <c r="AB422" s="146" t="str">
        <f t="shared" si="27"/>
        <v/>
      </c>
      <c r="AC422" s="146" t="str">
        <f t="shared" si="28"/>
        <v/>
      </c>
      <c r="AP422" s="149" t="str">
        <f t="shared" si="29"/>
        <v/>
      </c>
      <c r="AQ422" s="149" t="str">
        <f t="shared" si="30"/>
        <v/>
      </c>
    </row>
    <row r="423" spans="2:43" x14ac:dyDescent="0.2">
      <c r="B423" s="194">
        <v>411</v>
      </c>
      <c r="C423" s="249"/>
      <c r="D423" s="249"/>
      <c r="E423" s="138"/>
      <c r="F423" s="138"/>
      <c r="G423" s="218"/>
      <c r="H423" s="138"/>
      <c r="I423" s="138"/>
      <c r="J423" s="138"/>
      <c r="K423" s="138"/>
      <c r="L423" s="138"/>
      <c r="M423" s="138"/>
      <c r="N423" s="138"/>
      <c r="O423" s="138"/>
      <c r="Q423" s="138"/>
      <c r="R423" s="138"/>
      <c r="S423" s="138"/>
      <c r="T423" s="138"/>
      <c r="U423" s="138"/>
      <c r="V423" s="138"/>
      <c r="W423" s="138"/>
      <c r="X423" s="136"/>
      <c r="AA423" s="145">
        <v>411</v>
      </c>
      <c r="AB423" s="146" t="str">
        <f t="shared" si="27"/>
        <v/>
      </c>
      <c r="AC423" s="146" t="str">
        <f t="shared" si="28"/>
        <v/>
      </c>
      <c r="AP423" s="149" t="str">
        <f t="shared" si="29"/>
        <v/>
      </c>
      <c r="AQ423" s="149" t="str">
        <f t="shared" si="30"/>
        <v/>
      </c>
    </row>
    <row r="424" spans="2:43" x14ac:dyDescent="0.2">
      <c r="B424" s="194">
        <v>412</v>
      </c>
      <c r="C424" s="249"/>
      <c r="D424" s="249"/>
      <c r="E424" s="138"/>
      <c r="F424" s="138"/>
      <c r="G424" s="218"/>
      <c r="H424" s="138"/>
      <c r="I424" s="138"/>
      <c r="J424" s="138"/>
      <c r="K424" s="138"/>
      <c r="L424" s="138"/>
      <c r="M424" s="138"/>
      <c r="N424" s="138"/>
      <c r="O424" s="138"/>
      <c r="Q424" s="138"/>
      <c r="R424" s="138"/>
      <c r="S424" s="138"/>
      <c r="T424" s="138"/>
      <c r="U424" s="138"/>
      <c r="V424" s="138"/>
      <c r="W424" s="138"/>
      <c r="X424" s="136"/>
      <c r="AA424" s="145">
        <v>412</v>
      </c>
      <c r="AB424" s="146" t="str">
        <f t="shared" si="27"/>
        <v/>
      </c>
      <c r="AC424" s="146" t="str">
        <f t="shared" si="28"/>
        <v/>
      </c>
      <c r="AP424" s="149" t="str">
        <f t="shared" si="29"/>
        <v/>
      </c>
      <c r="AQ424" s="149" t="str">
        <f t="shared" si="30"/>
        <v/>
      </c>
    </row>
    <row r="425" spans="2:43" x14ac:dyDescent="0.2">
      <c r="B425" s="194">
        <v>413</v>
      </c>
      <c r="C425" s="249"/>
      <c r="D425" s="249"/>
      <c r="E425" s="138"/>
      <c r="F425" s="138"/>
      <c r="G425" s="218"/>
      <c r="H425" s="138"/>
      <c r="I425" s="138"/>
      <c r="J425" s="138"/>
      <c r="K425" s="138"/>
      <c r="L425" s="138"/>
      <c r="M425" s="138"/>
      <c r="N425" s="138"/>
      <c r="O425" s="138"/>
      <c r="Q425" s="138"/>
      <c r="R425" s="138"/>
      <c r="S425" s="138"/>
      <c r="T425" s="138"/>
      <c r="U425" s="138"/>
      <c r="V425" s="138"/>
      <c r="W425" s="138"/>
      <c r="X425" s="136"/>
      <c r="AA425" s="145">
        <v>413</v>
      </c>
      <c r="AB425" s="146" t="str">
        <f t="shared" si="27"/>
        <v/>
      </c>
      <c r="AC425" s="146" t="str">
        <f t="shared" si="28"/>
        <v/>
      </c>
      <c r="AP425" s="149" t="str">
        <f t="shared" si="29"/>
        <v/>
      </c>
      <c r="AQ425" s="149" t="str">
        <f t="shared" si="30"/>
        <v/>
      </c>
    </row>
    <row r="426" spans="2:43" x14ac:dyDescent="0.2">
      <c r="B426" s="194">
        <v>414</v>
      </c>
      <c r="C426" s="249"/>
      <c r="D426" s="249"/>
      <c r="E426" s="138"/>
      <c r="F426" s="138"/>
      <c r="G426" s="218"/>
      <c r="H426" s="138"/>
      <c r="I426" s="138"/>
      <c r="J426" s="138"/>
      <c r="K426" s="138"/>
      <c r="L426" s="138"/>
      <c r="M426" s="138"/>
      <c r="N426" s="138"/>
      <c r="O426" s="138"/>
      <c r="Q426" s="138"/>
      <c r="R426" s="138"/>
      <c r="S426" s="138"/>
      <c r="T426" s="138"/>
      <c r="U426" s="138"/>
      <c r="V426" s="138"/>
      <c r="W426" s="138"/>
      <c r="X426" s="136"/>
      <c r="AA426" s="145">
        <v>414</v>
      </c>
      <c r="AB426" s="146" t="str">
        <f t="shared" si="27"/>
        <v/>
      </c>
      <c r="AC426" s="146" t="str">
        <f t="shared" si="28"/>
        <v/>
      </c>
      <c r="AP426" s="149" t="str">
        <f t="shared" si="29"/>
        <v/>
      </c>
      <c r="AQ426" s="149" t="str">
        <f t="shared" si="30"/>
        <v/>
      </c>
    </row>
    <row r="427" spans="2:43" x14ac:dyDescent="0.2">
      <c r="B427" s="194">
        <v>415</v>
      </c>
      <c r="C427" s="249"/>
      <c r="D427" s="249"/>
      <c r="E427" s="138"/>
      <c r="F427" s="138"/>
      <c r="G427" s="218"/>
      <c r="H427" s="138"/>
      <c r="I427" s="138"/>
      <c r="J427" s="138"/>
      <c r="K427" s="138"/>
      <c r="L427" s="138"/>
      <c r="M427" s="138"/>
      <c r="N427" s="138"/>
      <c r="O427" s="138"/>
      <c r="Q427" s="138"/>
      <c r="R427" s="138"/>
      <c r="S427" s="138"/>
      <c r="T427" s="138"/>
      <c r="U427" s="138"/>
      <c r="V427" s="138"/>
      <c r="W427" s="138"/>
      <c r="X427" s="136"/>
      <c r="AA427" s="145">
        <v>415</v>
      </c>
      <c r="AB427" s="146" t="str">
        <f t="shared" si="27"/>
        <v/>
      </c>
      <c r="AC427" s="146" t="str">
        <f t="shared" si="28"/>
        <v/>
      </c>
      <c r="AP427" s="149" t="str">
        <f t="shared" si="29"/>
        <v/>
      </c>
      <c r="AQ427" s="149" t="str">
        <f t="shared" si="30"/>
        <v/>
      </c>
    </row>
    <row r="428" spans="2:43" x14ac:dyDescent="0.2">
      <c r="B428" s="194">
        <v>416</v>
      </c>
      <c r="C428" s="249"/>
      <c r="D428" s="249"/>
      <c r="E428" s="138"/>
      <c r="F428" s="138"/>
      <c r="G428" s="218"/>
      <c r="H428" s="138"/>
      <c r="I428" s="138"/>
      <c r="J428" s="138"/>
      <c r="K428" s="138"/>
      <c r="L428" s="138"/>
      <c r="M428" s="138"/>
      <c r="N428" s="138"/>
      <c r="O428" s="138"/>
      <c r="Q428" s="138"/>
      <c r="R428" s="138"/>
      <c r="S428" s="138"/>
      <c r="T428" s="138"/>
      <c r="U428" s="138"/>
      <c r="V428" s="138"/>
      <c r="W428" s="138"/>
      <c r="X428" s="136"/>
      <c r="AA428" s="145">
        <v>416</v>
      </c>
      <c r="AB428" s="146" t="str">
        <f t="shared" si="27"/>
        <v/>
      </c>
      <c r="AC428" s="146" t="str">
        <f t="shared" si="28"/>
        <v/>
      </c>
      <c r="AP428" s="149" t="str">
        <f t="shared" si="29"/>
        <v/>
      </c>
      <c r="AQ428" s="149" t="str">
        <f t="shared" si="30"/>
        <v/>
      </c>
    </row>
    <row r="429" spans="2:43" x14ac:dyDescent="0.2">
      <c r="B429" s="194">
        <v>417</v>
      </c>
      <c r="C429" s="249"/>
      <c r="D429" s="249"/>
      <c r="E429" s="138"/>
      <c r="F429" s="138"/>
      <c r="G429" s="218"/>
      <c r="H429" s="138"/>
      <c r="I429" s="138"/>
      <c r="J429" s="138"/>
      <c r="K429" s="138"/>
      <c r="L429" s="138"/>
      <c r="M429" s="138"/>
      <c r="N429" s="138"/>
      <c r="O429" s="138"/>
      <c r="Q429" s="138"/>
      <c r="R429" s="138"/>
      <c r="S429" s="138"/>
      <c r="T429" s="138"/>
      <c r="U429" s="138"/>
      <c r="V429" s="138"/>
      <c r="W429" s="138"/>
      <c r="X429" s="136"/>
      <c r="AA429" s="145">
        <v>417</v>
      </c>
      <c r="AB429" s="146" t="str">
        <f t="shared" si="27"/>
        <v/>
      </c>
      <c r="AC429" s="146" t="str">
        <f t="shared" si="28"/>
        <v/>
      </c>
      <c r="AP429" s="149" t="str">
        <f t="shared" si="29"/>
        <v/>
      </c>
      <c r="AQ429" s="149" t="str">
        <f t="shared" si="30"/>
        <v/>
      </c>
    </row>
    <row r="430" spans="2:43" x14ac:dyDescent="0.2">
      <c r="B430" s="194">
        <v>418</v>
      </c>
      <c r="C430" s="249"/>
      <c r="D430" s="249"/>
      <c r="E430" s="138"/>
      <c r="F430" s="138"/>
      <c r="G430" s="218"/>
      <c r="H430" s="138"/>
      <c r="I430" s="138"/>
      <c r="J430" s="138"/>
      <c r="K430" s="138"/>
      <c r="L430" s="138"/>
      <c r="M430" s="138"/>
      <c r="N430" s="138"/>
      <c r="O430" s="138"/>
      <c r="Q430" s="138"/>
      <c r="R430" s="138"/>
      <c r="S430" s="138"/>
      <c r="T430" s="138"/>
      <c r="U430" s="138"/>
      <c r="V430" s="138"/>
      <c r="W430" s="138"/>
      <c r="X430" s="136"/>
      <c r="AA430" s="145">
        <v>418</v>
      </c>
      <c r="AB430" s="146" t="str">
        <f t="shared" si="27"/>
        <v/>
      </c>
      <c r="AC430" s="146" t="str">
        <f t="shared" si="28"/>
        <v/>
      </c>
      <c r="AP430" s="149" t="str">
        <f t="shared" si="29"/>
        <v/>
      </c>
      <c r="AQ430" s="149" t="str">
        <f t="shared" si="30"/>
        <v/>
      </c>
    </row>
    <row r="431" spans="2:43" x14ac:dyDescent="0.2">
      <c r="B431" s="194">
        <v>419</v>
      </c>
      <c r="C431" s="249"/>
      <c r="D431" s="249"/>
      <c r="E431" s="138"/>
      <c r="F431" s="138"/>
      <c r="G431" s="218"/>
      <c r="H431" s="138"/>
      <c r="I431" s="138"/>
      <c r="J431" s="138"/>
      <c r="K431" s="138"/>
      <c r="L431" s="138"/>
      <c r="M431" s="138"/>
      <c r="N431" s="138"/>
      <c r="O431" s="138"/>
      <c r="Q431" s="138"/>
      <c r="R431" s="138"/>
      <c r="S431" s="138"/>
      <c r="T431" s="138"/>
      <c r="U431" s="138"/>
      <c r="V431" s="138"/>
      <c r="W431" s="138"/>
      <c r="X431" s="136"/>
      <c r="AA431" s="145">
        <v>419</v>
      </c>
      <c r="AB431" s="146" t="str">
        <f t="shared" si="27"/>
        <v/>
      </c>
      <c r="AC431" s="146" t="str">
        <f t="shared" si="28"/>
        <v/>
      </c>
      <c r="AP431" s="149" t="str">
        <f t="shared" si="29"/>
        <v/>
      </c>
      <c r="AQ431" s="149" t="str">
        <f t="shared" si="30"/>
        <v/>
      </c>
    </row>
    <row r="432" spans="2:43" x14ac:dyDescent="0.2">
      <c r="B432" s="194">
        <v>420</v>
      </c>
      <c r="C432" s="249"/>
      <c r="D432" s="249"/>
      <c r="E432" s="138"/>
      <c r="F432" s="138"/>
      <c r="G432" s="218"/>
      <c r="H432" s="138"/>
      <c r="I432" s="138"/>
      <c r="J432" s="138"/>
      <c r="K432" s="138"/>
      <c r="L432" s="138"/>
      <c r="M432" s="138"/>
      <c r="N432" s="138"/>
      <c r="O432" s="138"/>
      <c r="Q432" s="138"/>
      <c r="R432" s="138"/>
      <c r="S432" s="138"/>
      <c r="T432" s="138"/>
      <c r="U432" s="138"/>
      <c r="V432" s="138"/>
      <c r="W432" s="138"/>
      <c r="X432" s="136"/>
      <c r="AA432" s="145">
        <v>420</v>
      </c>
      <c r="AB432" s="146" t="str">
        <f t="shared" si="27"/>
        <v/>
      </c>
      <c r="AC432" s="146" t="str">
        <f t="shared" si="28"/>
        <v/>
      </c>
      <c r="AP432" s="149" t="str">
        <f t="shared" si="29"/>
        <v/>
      </c>
      <c r="AQ432" s="149" t="str">
        <f t="shared" si="30"/>
        <v/>
      </c>
    </row>
    <row r="433" spans="2:43" x14ac:dyDescent="0.2">
      <c r="B433" s="194">
        <v>421</v>
      </c>
      <c r="C433" s="249"/>
      <c r="D433" s="249"/>
      <c r="E433" s="138"/>
      <c r="F433" s="138"/>
      <c r="G433" s="218"/>
      <c r="H433" s="138"/>
      <c r="I433" s="138"/>
      <c r="J433" s="138"/>
      <c r="K433" s="138"/>
      <c r="L433" s="138"/>
      <c r="M433" s="138"/>
      <c r="N433" s="138"/>
      <c r="O433" s="138"/>
      <c r="Q433" s="138"/>
      <c r="R433" s="138"/>
      <c r="S433" s="138"/>
      <c r="T433" s="138"/>
      <c r="U433" s="138"/>
      <c r="V433" s="138"/>
      <c r="W433" s="138"/>
      <c r="X433" s="136"/>
      <c r="AA433" s="145">
        <v>421</v>
      </c>
      <c r="AB433" s="146" t="str">
        <f t="shared" si="27"/>
        <v/>
      </c>
      <c r="AC433" s="146" t="str">
        <f t="shared" si="28"/>
        <v/>
      </c>
      <c r="AP433" s="149" t="str">
        <f t="shared" si="29"/>
        <v/>
      </c>
      <c r="AQ433" s="149" t="str">
        <f t="shared" si="30"/>
        <v/>
      </c>
    </row>
    <row r="434" spans="2:43" x14ac:dyDescent="0.2">
      <c r="B434" s="194">
        <v>422</v>
      </c>
      <c r="C434" s="249"/>
      <c r="D434" s="249"/>
      <c r="E434" s="138"/>
      <c r="F434" s="138"/>
      <c r="G434" s="218"/>
      <c r="H434" s="138"/>
      <c r="I434" s="138"/>
      <c r="J434" s="138"/>
      <c r="K434" s="138"/>
      <c r="L434" s="138"/>
      <c r="M434" s="138"/>
      <c r="N434" s="138"/>
      <c r="O434" s="138"/>
      <c r="Q434" s="138"/>
      <c r="R434" s="138"/>
      <c r="S434" s="138"/>
      <c r="T434" s="138"/>
      <c r="U434" s="138"/>
      <c r="V434" s="138"/>
      <c r="W434" s="138"/>
      <c r="X434" s="136"/>
      <c r="AA434" s="145">
        <v>422</v>
      </c>
      <c r="AB434" s="146" t="str">
        <f t="shared" si="27"/>
        <v/>
      </c>
      <c r="AC434" s="146" t="str">
        <f t="shared" si="28"/>
        <v/>
      </c>
      <c r="AP434" s="149" t="str">
        <f t="shared" si="29"/>
        <v/>
      </c>
      <c r="AQ434" s="149" t="str">
        <f t="shared" si="30"/>
        <v/>
      </c>
    </row>
    <row r="435" spans="2:43" x14ac:dyDescent="0.2">
      <c r="B435" s="194">
        <v>423</v>
      </c>
      <c r="C435" s="249"/>
      <c r="D435" s="249"/>
      <c r="E435" s="138"/>
      <c r="F435" s="138"/>
      <c r="G435" s="218"/>
      <c r="H435" s="138"/>
      <c r="I435" s="138"/>
      <c r="J435" s="138"/>
      <c r="K435" s="138"/>
      <c r="L435" s="138"/>
      <c r="M435" s="138"/>
      <c r="N435" s="138"/>
      <c r="O435" s="138"/>
      <c r="Q435" s="138"/>
      <c r="R435" s="138"/>
      <c r="S435" s="138"/>
      <c r="T435" s="138"/>
      <c r="U435" s="138"/>
      <c r="V435" s="138"/>
      <c r="W435" s="138"/>
      <c r="X435" s="136"/>
      <c r="AA435" s="145">
        <v>423</v>
      </c>
      <c r="AB435" s="146" t="str">
        <f t="shared" si="27"/>
        <v/>
      </c>
      <c r="AC435" s="146" t="str">
        <f t="shared" si="28"/>
        <v/>
      </c>
      <c r="AP435" s="149" t="str">
        <f t="shared" si="29"/>
        <v/>
      </c>
      <c r="AQ435" s="149" t="str">
        <f t="shared" si="30"/>
        <v/>
      </c>
    </row>
    <row r="436" spans="2:43" x14ac:dyDescent="0.2">
      <c r="B436" s="194">
        <v>424</v>
      </c>
      <c r="C436" s="249"/>
      <c r="D436" s="249"/>
      <c r="E436" s="138"/>
      <c r="F436" s="138"/>
      <c r="G436" s="218"/>
      <c r="H436" s="138"/>
      <c r="I436" s="138"/>
      <c r="J436" s="138"/>
      <c r="K436" s="138"/>
      <c r="L436" s="138"/>
      <c r="M436" s="138"/>
      <c r="N436" s="138"/>
      <c r="O436" s="138"/>
      <c r="Q436" s="138"/>
      <c r="R436" s="138"/>
      <c r="S436" s="138"/>
      <c r="T436" s="138"/>
      <c r="U436" s="138"/>
      <c r="V436" s="138"/>
      <c r="W436" s="138"/>
      <c r="X436" s="136"/>
      <c r="AA436" s="145">
        <v>424</v>
      </c>
      <c r="AB436" s="146" t="str">
        <f t="shared" si="27"/>
        <v/>
      </c>
      <c r="AC436" s="146" t="str">
        <f t="shared" si="28"/>
        <v/>
      </c>
      <c r="AP436" s="149" t="str">
        <f t="shared" si="29"/>
        <v/>
      </c>
      <c r="AQ436" s="149" t="str">
        <f t="shared" si="30"/>
        <v/>
      </c>
    </row>
    <row r="437" spans="2:43" x14ac:dyDescent="0.2">
      <c r="B437" s="194">
        <v>425</v>
      </c>
      <c r="C437" s="249"/>
      <c r="D437" s="249"/>
      <c r="E437" s="138"/>
      <c r="F437" s="138"/>
      <c r="G437" s="218"/>
      <c r="H437" s="138"/>
      <c r="I437" s="138"/>
      <c r="J437" s="138"/>
      <c r="K437" s="138"/>
      <c r="L437" s="138"/>
      <c r="M437" s="138"/>
      <c r="N437" s="138"/>
      <c r="O437" s="138"/>
      <c r="Q437" s="138"/>
      <c r="R437" s="138"/>
      <c r="S437" s="138"/>
      <c r="T437" s="138"/>
      <c r="U437" s="138"/>
      <c r="V437" s="138"/>
      <c r="W437" s="138"/>
      <c r="X437" s="136"/>
      <c r="AA437" s="145">
        <v>425</v>
      </c>
      <c r="AB437" s="146" t="str">
        <f t="shared" si="27"/>
        <v/>
      </c>
      <c r="AC437" s="146" t="str">
        <f t="shared" si="28"/>
        <v/>
      </c>
      <c r="AP437" s="149" t="str">
        <f t="shared" si="29"/>
        <v/>
      </c>
      <c r="AQ437" s="149" t="str">
        <f t="shared" si="30"/>
        <v/>
      </c>
    </row>
    <row r="438" spans="2:43" x14ac:dyDescent="0.2">
      <c r="B438" s="194">
        <v>426</v>
      </c>
      <c r="C438" s="249"/>
      <c r="D438" s="249"/>
      <c r="E438" s="138"/>
      <c r="F438" s="138"/>
      <c r="G438" s="218"/>
      <c r="H438" s="138"/>
      <c r="I438" s="138"/>
      <c r="J438" s="138"/>
      <c r="K438" s="138"/>
      <c r="L438" s="138"/>
      <c r="M438" s="138"/>
      <c r="N438" s="138"/>
      <c r="O438" s="138"/>
      <c r="Q438" s="138"/>
      <c r="R438" s="138"/>
      <c r="S438" s="138"/>
      <c r="T438" s="138"/>
      <c r="U438" s="138"/>
      <c r="V438" s="138"/>
      <c r="W438" s="138"/>
      <c r="X438" s="136"/>
      <c r="AA438" s="145">
        <v>426</v>
      </c>
      <c r="AB438" s="146" t="str">
        <f t="shared" si="27"/>
        <v/>
      </c>
      <c r="AC438" s="146" t="str">
        <f t="shared" si="28"/>
        <v/>
      </c>
      <c r="AP438" s="149" t="str">
        <f t="shared" si="29"/>
        <v/>
      </c>
      <c r="AQ438" s="149" t="str">
        <f t="shared" si="30"/>
        <v/>
      </c>
    </row>
    <row r="439" spans="2:43" x14ac:dyDescent="0.2">
      <c r="B439" s="194">
        <v>427</v>
      </c>
      <c r="C439" s="249"/>
      <c r="D439" s="249"/>
      <c r="E439" s="138"/>
      <c r="F439" s="138"/>
      <c r="G439" s="218"/>
      <c r="H439" s="138"/>
      <c r="I439" s="138"/>
      <c r="J439" s="138"/>
      <c r="K439" s="138"/>
      <c r="L439" s="138"/>
      <c r="M439" s="138"/>
      <c r="N439" s="138"/>
      <c r="O439" s="138"/>
      <c r="Q439" s="138"/>
      <c r="R439" s="138"/>
      <c r="S439" s="138"/>
      <c r="T439" s="138"/>
      <c r="U439" s="138"/>
      <c r="V439" s="138"/>
      <c r="W439" s="138"/>
      <c r="X439" s="136"/>
      <c r="AA439" s="145">
        <v>427</v>
      </c>
      <c r="AB439" s="146" t="str">
        <f t="shared" si="27"/>
        <v/>
      </c>
      <c r="AC439" s="146" t="str">
        <f t="shared" si="28"/>
        <v/>
      </c>
      <c r="AP439" s="149" t="str">
        <f t="shared" si="29"/>
        <v/>
      </c>
      <c r="AQ439" s="149" t="str">
        <f t="shared" si="30"/>
        <v/>
      </c>
    </row>
    <row r="440" spans="2:43" x14ac:dyDescent="0.2">
      <c r="B440" s="194">
        <v>428</v>
      </c>
      <c r="C440" s="249"/>
      <c r="D440" s="249"/>
      <c r="E440" s="138"/>
      <c r="F440" s="138"/>
      <c r="G440" s="218"/>
      <c r="H440" s="138"/>
      <c r="I440" s="138"/>
      <c r="J440" s="138"/>
      <c r="K440" s="138"/>
      <c r="L440" s="138"/>
      <c r="M440" s="138"/>
      <c r="N440" s="138"/>
      <c r="O440" s="138"/>
      <c r="Q440" s="138"/>
      <c r="R440" s="138"/>
      <c r="S440" s="138"/>
      <c r="T440" s="138"/>
      <c r="U440" s="138"/>
      <c r="V440" s="138"/>
      <c r="W440" s="138"/>
      <c r="X440" s="136"/>
      <c r="AA440" s="145">
        <v>428</v>
      </c>
      <c r="AB440" s="146" t="str">
        <f t="shared" si="27"/>
        <v/>
      </c>
      <c r="AC440" s="146" t="str">
        <f t="shared" si="28"/>
        <v/>
      </c>
      <c r="AP440" s="149" t="str">
        <f t="shared" si="29"/>
        <v/>
      </c>
      <c r="AQ440" s="149" t="str">
        <f t="shared" si="30"/>
        <v/>
      </c>
    </row>
    <row r="441" spans="2:43" x14ac:dyDescent="0.2">
      <c r="B441" s="194">
        <v>429</v>
      </c>
      <c r="C441" s="249"/>
      <c r="D441" s="249"/>
      <c r="E441" s="138"/>
      <c r="F441" s="138"/>
      <c r="G441" s="218"/>
      <c r="H441" s="138"/>
      <c r="I441" s="138"/>
      <c r="J441" s="138"/>
      <c r="K441" s="138"/>
      <c r="L441" s="138"/>
      <c r="M441" s="138"/>
      <c r="N441" s="138"/>
      <c r="O441" s="138"/>
      <c r="Q441" s="138"/>
      <c r="R441" s="138"/>
      <c r="S441" s="138"/>
      <c r="T441" s="138"/>
      <c r="U441" s="138"/>
      <c r="V441" s="138"/>
      <c r="W441" s="138"/>
      <c r="X441" s="136"/>
      <c r="AA441" s="145">
        <v>429</v>
      </c>
      <c r="AB441" s="146" t="str">
        <f t="shared" si="27"/>
        <v/>
      </c>
      <c r="AC441" s="146" t="str">
        <f t="shared" si="28"/>
        <v/>
      </c>
      <c r="AP441" s="149" t="str">
        <f t="shared" si="29"/>
        <v/>
      </c>
      <c r="AQ441" s="149" t="str">
        <f t="shared" si="30"/>
        <v/>
      </c>
    </row>
    <row r="442" spans="2:43" x14ac:dyDescent="0.2">
      <c r="B442" s="194">
        <v>430</v>
      </c>
      <c r="C442" s="249"/>
      <c r="D442" s="249"/>
      <c r="E442" s="138"/>
      <c r="F442" s="138"/>
      <c r="G442" s="218"/>
      <c r="H442" s="138"/>
      <c r="I442" s="138"/>
      <c r="J442" s="138"/>
      <c r="K442" s="138"/>
      <c r="L442" s="138"/>
      <c r="M442" s="138"/>
      <c r="N442" s="138"/>
      <c r="O442" s="138"/>
      <c r="Q442" s="138"/>
      <c r="R442" s="138"/>
      <c r="S442" s="138"/>
      <c r="T442" s="138"/>
      <c r="U442" s="138"/>
      <c r="V442" s="138"/>
      <c r="W442" s="138"/>
      <c r="X442" s="136"/>
      <c r="AA442" s="145">
        <v>430</v>
      </c>
      <c r="AB442" s="146" t="str">
        <f t="shared" si="27"/>
        <v/>
      </c>
      <c r="AC442" s="146" t="str">
        <f t="shared" si="28"/>
        <v/>
      </c>
      <c r="AP442" s="149" t="str">
        <f t="shared" si="29"/>
        <v/>
      </c>
      <c r="AQ442" s="149" t="str">
        <f t="shared" si="30"/>
        <v/>
      </c>
    </row>
    <row r="443" spans="2:43" x14ac:dyDescent="0.2">
      <c r="B443" s="194">
        <v>431</v>
      </c>
      <c r="C443" s="249"/>
      <c r="D443" s="249"/>
      <c r="E443" s="138"/>
      <c r="F443" s="138"/>
      <c r="G443" s="218"/>
      <c r="H443" s="138"/>
      <c r="I443" s="138"/>
      <c r="J443" s="138"/>
      <c r="K443" s="138"/>
      <c r="L443" s="138"/>
      <c r="M443" s="138"/>
      <c r="N443" s="138"/>
      <c r="O443" s="138"/>
      <c r="Q443" s="138"/>
      <c r="R443" s="138"/>
      <c r="S443" s="138"/>
      <c r="T443" s="138"/>
      <c r="U443" s="138"/>
      <c r="V443" s="138"/>
      <c r="W443" s="138"/>
      <c r="X443" s="136"/>
      <c r="AA443" s="145">
        <v>431</v>
      </c>
      <c r="AB443" s="146" t="str">
        <f t="shared" si="27"/>
        <v/>
      </c>
      <c r="AC443" s="146" t="str">
        <f t="shared" si="28"/>
        <v/>
      </c>
      <c r="AP443" s="149" t="str">
        <f t="shared" si="29"/>
        <v/>
      </c>
      <c r="AQ443" s="149" t="str">
        <f t="shared" si="30"/>
        <v/>
      </c>
    </row>
    <row r="444" spans="2:43" x14ac:dyDescent="0.2">
      <c r="B444" s="194">
        <v>432</v>
      </c>
      <c r="C444" s="249"/>
      <c r="D444" s="249"/>
      <c r="E444" s="138"/>
      <c r="F444" s="138"/>
      <c r="G444" s="218"/>
      <c r="H444" s="138"/>
      <c r="I444" s="138"/>
      <c r="J444" s="138"/>
      <c r="K444" s="138"/>
      <c r="L444" s="138"/>
      <c r="M444" s="138"/>
      <c r="N444" s="138"/>
      <c r="O444" s="138"/>
      <c r="Q444" s="138"/>
      <c r="R444" s="138"/>
      <c r="S444" s="138"/>
      <c r="T444" s="138"/>
      <c r="U444" s="138"/>
      <c r="V444" s="138"/>
      <c r="W444" s="138"/>
      <c r="X444" s="136"/>
      <c r="AA444" s="145">
        <v>432</v>
      </c>
      <c r="AB444" s="146" t="str">
        <f t="shared" si="27"/>
        <v/>
      </c>
      <c r="AC444" s="146" t="str">
        <f t="shared" si="28"/>
        <v/>
      </c>
      <c r="AP444" s="149" t="str">
        <f t="shared" si="29"/>
        <v/>
      </c>
      <c r="AQ444" s="149" t="str">
        <f t="shared" si="30"/>
        <v/>
      </c>
    </row>
    <row r="445" spans="2:43" x14ac:dyDescent="0.2">
      <c r="B445" s="194">
        <v>433</v>
      </c>
      <c r="C445" s="249"/>
      <c r="D445" s="249"/>
      <c r="E445" s="138"/>
      <c r="F445" s="138"/>
      <c r="G445" s="218"/>
      <c r="H445" s="138"/>
      <c r="I445" s="138"/>
      <c r="J445" s="138"/>
      <c r="K445" s="138"/>
      <c r="L445" s="138"/>
      <c r="M445" s="138"/>
      <c r="N445" s="138"/>
      <c r="O445" s="138"/>
      <c r="Q445" s="138"/>
      <c r="R445" s="138"/>
      <c r="S445" s="138"/>
      <c r="T445" s="138"/>
      <c r="U445" s="138"/>
      <c r="V445" s="138"/>
      <c r="W445" s="138"/>
      <c r="X445" s="136"/>
      <c r="AA445" s="145">
        <v>433</v>
      </c>
      <c r="AB445" s="146" t="str">
        <f t="shared" si="27"/>
        <v/>
      </c>
      <c r="AC445" s="146" t="str">
        <f t="shared" si="28"/>
        <v/>
      </c>
      <c r="AP445" s="149" t="str">
        <f t="shared" si="29"/>
        <v/>
      </c>
      <c r="AQ445" s="149" t="str">
        <f t="shared" si="30"/>
        <v/>
      </c>
    </row>
    <row r="446" spans="2:43" x14ac:dyDescent="0.2">
      <c r="B446" s="194">
        <v>434</v>
      </c>
      <c r="C446" s="249"/>
      <c r="D446" s="249"/>
      <c r="E446" s="138"/>
      <c r="F446" s="138"/>
      <c r="G446" s="218"/>
      <c r="H446" s="138"/>
      <c r="I446" s="138"/>
      <c r="J446" s="138"/>
      <c r="K446" s="138"/>
      <c r="L446" s="138"/>
      <c r="M446" s="138"/>
      <c r="N446" s="138"/>
      <c r="O446" s="138"/>
      <c r="Q446" s="138"/>
      <c r="R446" s="138"/>
      <c r="S446" s="138"/>
      <c r="T446" s="138"/>
      <c r="U446" s="138"/>
      <c r="V446" s="138"/>
      <c r="W446" s="138"/>
      <c r="X446" s="136"/>
      <c r="AA446" s="145">
        <v>434</v>
      </c>
      <c r="AB446" s="146" t="str">
        <f t="shared" si="27"/>
        <v/>
      </c>
      <c r="AC446" s="146" t="str">
        <f t="shared" si="28"/>
        <v/>
      </c>
      <c r="AP446" s="149" t="str">
        <f t="shared" si="29"/>
        <v/>
      </c>
      <c r="AQ446" s="149" t="str">
        <f t="shared" si="30"/>
        <v/>
      </c>
    </row>
    <row r="447" spans="2:43" x14ac:dyDescent="0.2">
      <c r="B447" s="194">
        <v>435</v>
      </c>
      <c r="C447" s="249"/>
      <c r="D447" s="249"/>
      <c r="E447" s="138"/>
      <c r="F447" s="138"/>
      <c r="G447" s="218"/>
      <c r="H447" s="138"/>
      <c r="I447" s="138"/>
      <c r="J447" s="138"/>
      <c r="K447" s="138"/>
      <c r="L447" s="138"/>
      <c r="M447" s="138"/>
      <c r="N447" s="138"/>
      <c r="O447" s="138"/>
      <c r="Q447" s="138"/>
      <c r="R447" s="138"/>
      <c r="S447" s="138"/>
      <c r="T447" s="138"/>
      <c r="U447" s="138"/>
      <c r="V447" s="138"/>
      <c r="W447" s="138"/>
      <c r="X447" s="136"/>
      <c r="AA447" s="145">
        <v>435</v>
      </c>
      <c r="AB447" s="146" t="str">
        <f t="shared" si="27"/>
        <v/>
      </c>
      <c r="AC447" s="146" t="str">
        <f t="shared" si="28"/>
        <v/>
      </c>
      <c r="AP447" s="149" t="str">
        <f t="shared" si="29"/>
        <v/>
      </c>
      <c r="AQ447" s="149" t="str">
        <f t="shared" si="30"/>
        <v/>
      </c>
    </row>
    <row r="448" spans="2:43" x14ac:dyDescent="0.2">
      <c r="B448" s="194">
        <v>436</v>
      </c>
      <c r="C448" s="249"/>
      <c r="D448" s="249"/>
      <c r="E448" s="138"/>
      <c r="F448" s="138"/>
      <c r="G448" s="218"/>
      <c r="H448" s="138"/>
      <c r="I448" s="138"/>
      <c r="J448" s="138"/>
      <c r="K448" s="138"/>
      <c r="L448" s="138"/>
      <c r="M448" s="138"/>
      <c r="N448" s="138"/>
      <c r="O448" s="138"/>
      <c r="Q448" s="138"/>
      <c r="R448" s="138"/>
      <c r="S448" s="138"/>
      <c r="T448" s="138"/>
      <c r="U448" s="138"/>
      <c r="V448" s="138"/>
      <c r="W448" s="138"/>
      <c r="X448" s="136"/>
      <c r="AA448" s="145">
        <v>436</v>
      </c>
      <c r="AB448" s="146" t="str">
        <f t="shared" si="27"/>
        <v/>
      </c>
      <c r="AC448" s="146" t="str">
        <f t="shared" si="28"/>
        <v/>
      </c>
      <c r="AP448" s="149" t="str">
        <f t="shared" si="29"/>
        <v/>
      </c>
      <c r="AQ448" s="149" t="str">
        <f t="shared" si="30"/>
        <v/>
      </c>
    </row>
    <row r="449" spans="2:43" x14ac:dyDescent="0.2">
      <c r="B449" s="194">
        <v>437</v>
      </c>
      <c r="C449" s="249"/>
      <c r="D449" s="249"/>
      <c r="E449" s="138"/>
      <c r="F449" s="138"/>
      <c r="G449" s="218"/>
      <c r="H449" s="138"/>
      <c r="I449" s="138"/>
      <c r="J449" s="138"/>
      <c r="K449" s="138"/>
      <c r="L449" s="138"/>
      <c r="M449" s="138"/>
      <c r="N449" s="138"/>
      <c r="O449" s="138"/>
      <c r="Q449" s="138"/>
      <c r="R449" s="138"/>
      <c r="S449" s="138"/>
      <c r="T449" s="138"/>
      <c r="U449" s="138"/>
      <c r="V449" s="138"/>
      <c r="W449" s="138"/>
      <c r="X449" s="136"/>
      <c r="AA449" s="145">
        <v>437</v>
      </c>
      <c r="AB449" s="146" t="str">
        <f t="shared" si="27"/>
        <v/>
      </c>
      <c r="AC449" s="146" t="str">
        <f t="shared" si="28"/>
        <v/>
      </c>
      <c r="AP449" s="149" t="str">
        <f t="shared" si="29"/>
        <v/>
      </c>
      <c r="AQ449" s="149" t="str">
        <f t="shared" si="30"/>
        <v/>
      </c>
    </row>
    <row r="450" spans="2:43" x14ac:dyDescent="0.2">
      <c r="B450" s="194">
        <v>438</v>
      </c>
      <c r="C450" s="249"/>
      <c r="D450" s="249"/>
      <c r="E450" s="138"/>
      <c r="F450" s="138"/>
      <c r="G450" s="218"/>
      <c r="H450" s="138"/>
      <c r="I450" s="138"/>
      <c r="J450" s="138"/>
      <c r="K450" s="138"/>
      <c r="L450" s="138"/>
      <c r="M450" s="138"/>
      <c r="N450" s="138"/>
      <c r="O450" s="138"/>
      <c r="Q450" s="138"/>
      <c r="R450" s="138"/>
      <c r="S450" s="138"/>
      <c r="T450" s="138"/>
      <c r="U450" s="138"/>
      <c r="V450" s="138"/>
      <c r="W450" s="138"/>
      <c r="X450" s="136"/>
      <c r="AA450" s="145">
        <v>438</v>
      </c>
      <c r="AB450" s="146" t="str">
        <f t="shared" si="27"/>
        <v/>
      </c>
      <c r="AC450" s="146" t="str">
        <f t="shared" si="28"/>
        <v/>
      </c>
      <c r="AP450" s="149" t="str">
        <f t="shared" si="29"/>
        <v/>
      </c>
      <c r="AQ450" s="149" t="str">
        <f t="shared" si="30"/>
        <v/>
      </c>
    </row>
    <row r="451" spans="2:43" x14ac:dyDescent="0.2">
      <c r="B451" s="194">
        <v>439</v>
      </c>
      <c r="C451" s="249"/>
      <c r="D451" s="249"/>
      <c r="E451" s="138"/>
      <c r="F451" s="138"/>
      <c r="G451" s="218"/>
      <c r="H451" s="138"/>
      <c r="I451" s="138"/>
      <c r="J451" s="138"/>
      <c r="K451" s="138"/>
      <c r="L451" s="138"/>
      <c r="M451" s="138"/>
      <c r="N451" s="138"/>
      <c r="O451" s="138"/>
      <c r="Q451" s="138"/>
      <c r="R451" s="138"/>
      <c r="S451" s="138"/>
      <c r="T451" s="138"/>
      <c r="U451" s="138"/>
      <c r="V451" s="138"/>
      <c r="W451" s="138"/>
      <c r="X451" s="136"/>
      <c r="AA451" s="145">
        <v>439</v>
      </c>
      <c r="AB451" s="146" t="str">
        <f t="shared" si="27"/>
        <v/>
      </c>
      <c r="AC451" s="146" t="str">
        <f t="shared" si="28"/>
        <v/>
      </c>
      <c r="AP451" s="149" t="str">
        <f t="shared" si="29"/>
        <v/>
      </c>
      <c r="AQ451" s="149" t="str">
        <f t="shared" si="30"/>
        <v/>
      </c>
    </row>
    <row r="452" spans="2:43" x14ac:dyDescent="0.2">
      <c r="B452" s="194">
        <v>440</v>
      </c>
      <c r="C452" s="249"/>
      <c r="D452" s="249"/>
      <c r="E452" s="138"/>
      <c r="F452" s="138"/>
      <c r="G452" s="218"/>
      <c r="H452" s="138"/>
      <c r="I452" s="138"/>
      <c r="J452" s="138"/>
      <c r="K452" s="138"/>
      <c r="L452" s="138"/>
      <c r="M452" s="138"/>
      <c r="N452" s="138"/>
      <c r="O452" s="138"/>
      <c r="Q452" s="138"/>
      <c r="R452" s="138"/>
      <c r="S452" s="138"/>
      <c r="T452" s="138"/>
      <c r="U452" s="138"/>
      <c r="V452" s="138"/>
      <c r="W452" s="138"/>
      <c r="X452" s="136"/>
      <c r="AA452" s="145">
        <v>440</v>
      </c>
      <c r="AB452" s="146" t="str">
        <f t="shared" si="27"/>
        <v/>
      </c>
      <c r="AC452" s="146" t="str">
        <f t="shared" si="28"/>
        <v/>
      </c>
      <c r="AP452" s="149" t="str">
        <f t="shared" si="29"/>
        <v/>
      </c>
      <c r="AQ452" s="149" t="str">
        <f t="shared" si="30"/>
        <v/>
      </c>
    </row>
    <row r="453" spans="2:43" x14ac:dyDescent="0.2">
      <c r="B453" s="194">
        <v>441</v>
      </c>
      <c r="C453" s="249"/>
      <c r="D453" s="249"/>
      <c r="E453" s="138"/>
      <c r="F453" s="138"/>
      <c r="G453" s="218"/>
      <c r="H453" s="138"/>
      <c r="I453" s="138"/>
      <c r="J453" s="138"/>
      <c r="K453" s="138"/>
      <c r="L453" s="138"/>
      <c r="M453" s="138"/>
      <c r="N453" s="138"/>
      <c r="O453" s="138"/>
      <c r="Q453" s="138"/>
      <c r="R453" s="138"/>
      <c r="S453" s="138"/>
      <c r="T453" s="138"/>
      <c r="U453" s="138"/>
      <c r="V453" s="138"/>
      <c r="W453" s="138"/>
      <c r="X453" s="136"/>
      <c r="AA453" s="145">
        <v>441</v>
      </c>
      <c r="AB453" s="146" t="str">
        <f t="shared" si="27"/>
        <v/>
      </c>
      <c r="AC453" s="146" t="str">
        <f t="shared" si="28"/>
        <v/>
      </c>
      <c r="AP453" s="149" t="str">
        <f t="shared" si="29"/>
        <v/>
      </c>
      <c r="AQ453" s="149" t="str">
        <f t="shared" si="30"/>
        <v/>
      </c>
    </row>
    <row r="454" spans="2:43" x14ac:dyDescent="0.2">
      <c r="B454" s="194">
        <v>442</v>
      </c>
      <c r="C454" s="249"/>
      <c r="D454" s="249"/>
      <c r="E454" s="138"/>
      <c r="F454" s="138"/>
      <c r="G454" s="218"/>
      <c r="H454" s="138"/>
      <c r="I454" s="138"/>
      <c r="J454" s="138"/>
      <c r="K454" s="138"/>
      <c r="L454" s="138"/>
      <c r="M454" s="138"/>
      <c r="N454" s="138"/>
      <c r="O454" s="138"/>
      <c r="Q454" s="138"/>
      <c r="R454" s="138"/>
      <c r="S454" s="138"/>
      <c r="T454" s="138"/>
      <c r="U454" s="138"/>
      <c r="V454" s="138"/>
      <c r="W454" s="138"/>
      <c r="X454" s="136"/>
      <c r="AA454" s="145">
        <v>442</v>
      </c>
      <c r="AB454" s="146" t="str">
        <f t="shared" si="27"/>
        <v/>
      </c>
      <c r="AC454" s="146" t="str">
        <f t="shared" si="28"/>
        <v/>
      </c>
      <c r="AP454" s="149" t="str">
        <f t="shared" si="29"/>
        <v/>
      </c>
      <c r="AQ454" s="149" t="str">
        <f t="shared" si="30"/>
        <v/>
      </c>
    </row>
    <row r="455" spans="2:43" x14ac:dyDescent="0.2">
      <c r="B455" s="194">
        <v>443</v>
      </c>
      <c r="C455" s="249"/>
      <c r="D455" s="249"/>
      <c r="E455" s="138"/>
      <c r="F455" s="138"/>
      <c r="G455" s="218"/>
      <c r="H455" s="138"/>
      <c r="I455" s="138"/>
      <c r="J455" s="138"/>
      <c r="K455" s="138"/>
      <c r="L455" s="138"/>
      <c r="M455" s="138"/>
      <c r="N455" s="138"/>
      <c r="O455" s="138"/>
      <c r="Q455" s="138"/>
      <c r="R455" s="138"/>
      <c r="S455" s="138"/>
      <c r="T455" s="138"/>
      <c r="U455" s="138"/>
      <c r="V455" s="138"/>
      <c r="W455" s="138"/>
      <c r="X455" s="136"/>
      <c r="AA455" s="145">
        <v>443</v>
      </c>
      <c r="AB455" s="146" t="str">
        <f t="shared" si="27"/>
        <v/>
      </c>
      <c r="AC455" s="146" t="str">
        <f t="shared" si="28"/>
        <v/>
      </c>
      <c r="AP455" s="149" t="str">
        <f t="shared" si="29"/>
        <v/>
      </c>
      <c r="AQ455" s="149" t="str">
        <f t="shared" si="30"/>
        <v/>
      </c>
    </row>
    <row r="456" spans="2:43" x14ac:dyDescent="0.2">
      <c r="B456" s="194">
        <v>444</v>
      </c>
      <c r="C456" s="249"/>
      <c r="D456" s="249"/>
      <c r="E456" s="138"/>
      <c r="F456" s="138"/>
      <c r="G456" s="218"/>
      <c r="H456" s="138"/>
      <c r="I456" s="138"/>
      <c r="J456" s="138"/>
      <c r="K456" s="138"/>
      <c r="L456" s="138"/>
      <c r="M456" s="138"/>
      <c r="N456" s="138"/>
      <c r="O456" s="138"/>
      <c r="Q456" s="138"/>
      <c r="R456" s="138"/>
      <c r="S456" s="138"/>
      <c r="T456" s="138"/>
      <c r="U456" s="138"/>
      <c r="V456" s="138"/>
      <c r="W456" s="138"/>
      <c r="X456" s="136"/>
      <c r="AA456" s="145">
        <v>444</v>
      </c>
      <c r="AB456" s="146" t="str">
        <f t="shared" si="27"/>
        <v/>
      </c>
      <c r="AC456" s="146" t="str">
        <f t="shared" si="28"/>
        <v/>
      </c>
      <c r="AP456" s="149" t="str">
        <f t="shared" si="29"/>
        <v/>
      </c>
      <c r="AQ456" s="149" t="str">
        <f t="shared" si="30"/>
        <v/>
      </c>
    </row>
    <row r="457" spans="2:43" x14ac:dyDescent="0.2">
      <c r="B457" s="194">
        <v>445</v>
      </c>
      <c r="C457" s="249"/>
      <c r="D457" s="249"/>
      <c r="E457" s="138"/>
      <c r="F457" s="138"/>
      <c r="G457" s="218"/>
      <c r="H457" s="138"/>
      <c r="I457" s="138"/>
      <c r="J457" s="138"/>
      <c r="K457" s="138"/>
      <c r="L457" s="138"/>
      <c r="M457" s="138"/>
      <c r="N457" s="138"/>
      <c r="O457" s="138"/>
      <c r="Q457" s="138"/>
      <c r="R457" s="138"/>
      <c r="S457" s="138"/>
      <c r="T457" s="138"/>
      <c r="U457" s="138"/>
      <c r="V457" s="138"/>
      <c r="W457" s="138"/>
      <c r="X457" s="136"/>
      <c r="AA457" s="145">
        <v>445</v>
      </c>
      <c r="AB457" s="146" t="str">
        <f t="shared" si="27"/>
        <v/>
      </c>
      <c r="AC457" s="146" t="str">
        <f t="shared" si="28"/>
        <v/>
      </c>
      <c r="AP457" s="149" t="str">
        <f t="shared" si="29"/>
        <v/>
      </c>
      <c r="AQ457" s="149" t="str">
        <f t="shared" si="30"/>
        <v/>
      </c>
    </row>
    <row r="458" spans="2:43" x14ac:dyDescent="0.2">
      <c r="B458" s="194">
        <v>446</v>
      </c>
      <c r="C458" s="249"/>
      <c r="D458" s="249"/>
      <c r="E458" s="138"/>
      <c r="F458" s="138"/>
      <c r="G458" s="218"/>
      <c r="H458" s="138"/>
      <c r="I458" s="138"/>
      <c r="J458" s="138"/>
      <c r="K458" s="138"/>
      <c r="L458" s="138"/>
      <c r="M458" s="138"/>
      <c r="N458" s="138"/>
      <c r="O458" s="138"/>
      <c r="Q458" s="138"/>
      <c r="R458" s="138"/>
      <c r="S458" s="138"/>
      <c r="T458" s="138"/>
      <c r="U458" s="138"/>
      <c r="V458" s="138"/>
      <c r="W458" s="138"/>
      <c r="X458" s="136"/>
      <c r="AA458" s="145">
        <v>446</v>
      </c>
      <c r="AB458" s="146" t="str">
        <f t="shared" si="27"/>
        <v/>
      </c>
      <c r="AC458" s="146" t="str">
        <f t="shared" si="28"/>
        <v/>
      </c>
      <c r="AP458" s="149" t="str">
        <f t="shared" si="29"/>
        <v/>
      </c>
      <c r="AQ458" s="149" t="str">
        <f t="shared" si="30"/>
        <v/>
      </c>
    </row>
    <row r="459" spans="2:43" x14ac:dyDescent="0.2">
      <c r="B459" s="194">
        <v>447</v>
      </c>
      <c r="C459" s="249"/>
      <c r="D459" s="249"/>
      <c r="E459" s="138"/>
      <c r="F459" s="138"/>
      <c r="G459" s="218"/>
      <c r="H459" s="138"/>
      <c r="I459" s="138"/>
      <c r="J459" s="138"/>
      <c r="K459" s="138"/>
      <c r="L459" s="138"/>
      <c r="M459" s="138"/>
      <c r="N459" s="138"/>
      <c r="O459" s="138"/>
      <c r="Q459" s="138"/>
      <c r="R459" s="138"/>
      <c r="S459" s="138"/>
      <c r="T459" s="138"/>
      <c r="U459" s="138"/>
      <c r="V459" s="138"/>
      <c r="W459" s="138"/>
      <c r="X459" s="136"/>
      <c r="AA459" s="145">
        <v>447</v>
      </c>
      <c r="AB459" s="146" t="str">
        <f t="shared" si="27"/>
        <v/>
      </c>
      <c r="AC459" s="146" t="str">
        <f t="shared" si="28"/>
        <v/>
      </c>
      <c r="AP459" s="149" t="str">
        <f t="shared" si="29"/>
        <v/>
      </c>
      <c r="AQ459" s="149" t="str">
        <f t="shared" si="30"/>
        <v/>
      </c>
    </row>
    <row r="460" spans="2:43" x14ac:dyDescent="0.2">
      <c r="B460" s="194">
        <v>448</v>
      </c>
      <c r="C460" s="249"/>
      <c r="D460" s="249"/>
      <c r="E460" s="138"/>
      <c r="F460" s="138"/>
      <c r="G460" s="218"/>
      <c r="H460" s="138"/>
      <c r="I460" s="138"/>
      <c r="J460" s="138"/>
      <c r="K460" s="138"/>
      <c r="L460" s="138"/>
      <c r="M460" s="138"/>
      <c r="N460" s="138"/>
      <c r="O460" s="138"/>
      <c r="Q460" s="138"/>
      <c r="R460" s="138"/>
      <c r="S460" s="138"/>
      <c r="T460" s="138"/>
      <c r="U460" s="138"/>
      <c r="V460" s="138"/>
      <c r="W460" s="138"/>
      <c r="X460" s="136"/>
      <c r="AA460" s="145">
        <v>448</v>
      </c>
      <c r="AB460" s="146" t="str">
        <f t="shared" si="27"/>
        <v/>
      </c>
      <c r="AC460" s="146" t="str">
        <f t="shared" si="28"/>
        <v/>
      </c>
      <c r="AP460" s="149" t="str">
        <f t="shared" si="29"/>
        <v/>
      </c>
      <c r="AQ460" s="149" t="str">
        <f t="shared" si="30"/>
        <v/>
      </c>
    </row>
    <row r="461" spans="2:43" x14ac:dyDescent="0.2">
      <c r="B461" s="194">
        <v>449</v>
      </c>
      <c r="C461" s="249"/>
      <c r="D461" s="249"/>
      <c r="E461" s="138"/>
      <c r="F461" s="138"/>
      <c r="G461" s="218"/>
      <c r="H461" s="138"/>
      <c r="I461" s="138"/>
      <c r="J461" s="138"/>
      <c r="K461" s="138"/>
      <c r="L461" s="138"/>
      <c r="M461" s="138"/>
      <c r="N461" s="138"/>
      <c r="O461" s="138"/>
      <c r="Q461" s="138"/>
      <c r="R461" s="138"/>
      <c r="S461" s="138"/>
      <c r="T461" s="138"/>
      <c r="U461" s="138"/>
      <c r="V461" s="138"/>
      <c r="W461" s="138"/>
      <c r="X461" s="136"/>
      <c r="AA461" s="145">
        <v>449</v>
      </c>
      <c r="AB461" s="146" t="str">
        <f t="shared" si="27"/>
        <v/>
      </c>
      <c r="AC461" s="146" t="str">
        <f t="shared" si="28"/>
        <v/>
      </c>
      <c r="AP461" s="149" t="str">
        <f t="shared" si="29"/>
        <v/>
      </c>
      <c r="AQ461" s="149" t="str">
        <f t="shared" si="30"/>
        <v/>
      </c>
    </row>
    <row r="462" spans="2:43" x14ac:dyDescent="0.2">
      <c r="B462" s="194">
        <v>450</v>
      </c>
      <c r="C462" s="249"/>
      <c r="D462" s="249"/>
      <c r="E462" s="138"/>
      <c r="F462" s="138"/>
      <c r="G462" s="218"/>
      <c r="H462" s="138"/>
      <c r="I462" s="138"/>
      <c r="J462" s="138"/>
      <c r="K462" s="138"/>
      <c r="L462" s="138"/>
      <c r="M462" s="138"/>
      <c r="N462" s="138"/>
      <c r="O462" s="138"/>
      <c r="Q462" s="138"/>
      <c r="R462" s="138"/>
      <c r="S462" s="138"/>
      <c r="T462" s="138"/>
      <c r="U462" s="138"/>
      <c r="V462" s="138"/>
      <c r="W462" s="138"/>
      <c r="X462" s="136"/>
      <c r="AA462" s="145">
        <v>450</v>
      </c>
      <c r="AB462" s="146" t="str">
        <f t="shared" ref="AB462:AB525" si="31">IF(AND(C462=1,D462&lt;&gt;0),D462,"")</f>
        <v/>
      </c>
      <c r="AC462" s="146" t="str">
        <f t="shared" ref="AC462:AC525" si="32">IF(AND(C462=2,D462&lt;&gt;0),D462,"")</f>
        <v/>
      </c>
      <c r="AP462" s="149" t="str">
        <f t="shared" si="29"/>
        <v/>
      </c>
      <c r="AQ462" s="149" t="str">
        <f t="shared" si="30"/>
        <v/>
      </c>
    </row>
    <row r="463" spans="2:43" x14ac:dyDescent="0.2">
      <c r="B463" s="194">
        <v>451</v>
      </c>
      <c r="C463" s="249"/>
      <c r="D463" s="249"/>
      <c r="E463" s="138"/>
      <c r="F463" s="138"/>
      <c r="G463" s="218"/>
      <c r="H463" s="138"/>
      <c r="I463" s="138"/>
      <c r="J463" s="138"/>
      <c r="K463" s="138"/>
      <c r="L463" s="138"/>
      <c r="M463" s="138"/>
      <c r="N463" s="138"/>
      <c r="O463" s="138"/>
      <c r="Q463" s="138"/>
      <c r="R463" s="138"/>
      <c r="S463" s="138"/>
      <c r="T463" s="138"/>
      <c r="U463" s="138"/>
      <c r="V463" s="138"/>
      <c r="W463" s="138"/>
      <c r="X463" s="136"/>
      <c r="AA463" s="145">
        <v>451</v>
      </c>
      <c r="AB463" s="146" t="str">
        <f t="shared" si="31"/>
        <v/>
      </c>
      <c r="AC463" s="146" t="str">
        <f t="shared" si="32"/>
        <v/>
      </c>
      <c r="AP463" s="149" t="str">
        <f t="shared" ref="AP463:AP526" si="33">IF(AB462="","",ABS(AB462-$K$13))</f>
        <v/>
      </c>
      <c r="AQ463" s="149" t="str">
        <f t="shared" ref="AQ463:AQ526" si="34">IF(AC462="","",ABS(AC462-$K$14))</f>
        <v/>
      </c>
    </row>
    <row r="464" spans="2:43" x14ac:dyDescent="0.2">
      <c r="B464" s="194">
        <v>452</v>
      </c>
      <c r="C464" s="249"/>
      <c r="D464" s="249"/>
      <c r="E464" s="138"/>
      <c r="F464" s="138"/>
      <c r="G464" s="218"/>
      <c r="H464" s="138"/>
      <c r="I464" s="138"/>
      <c r="J464" s="138"/>
      <c r="K464" s="138"/>
      <c r="L464" s="138"/>
      <c r="M464" s="138"/>
      <c r="N464" s="138"/>
      <c r="O464" s="138"/>
      <c r="Q464" s="138"/>
      <c r="R464" s="138"/>
      <c r="S464" s="138"/>
      <c r="T464" s="138"/>
      <c r="U464" s="138"/>
      <c r="V464" s="138"/>
      <c r="W464" s="138"/>
      <c r="X464" s="136"/>
      <c r="AA464" s="145">
        <v>452</v>
      </c>
      <c r="AB464" s="146" t="str">
        <f t="shared" si="31"/>
        <v/>
      </c>
      <c r="AC464" s="146" t="str">
        <f t="shared" si="32"/>
        <v/>
      </c>
      <c r="AP464" s="149" t="str">
        <f t="shared" si="33"/>
        <v/>
      </c>
      <c r="AQ464" s="149" t="str">
        <f t="shared" si="34"/>
        <v/>
      </c>
    </row>
    <row r="465" spans="2:43" x14ac:dyDescent="0.2">
      <c r="B465" s="194">
        <v>453</v>
      </c>
      <c r="C465" s="249"/>
      <c r="D465" s="249"/>
      <c r="E465" s="138"/>
      <c r="F465" s="138"/>
      <c r="G465" s="218"/>
      <c r="H465" s="138"/>
      <c r="I465" s="138"/>
      <c r="J465" s="138"/>
      <c r="K465" s="138"/>
      <c r="L465" s="138"/>
      <c r="M465" s="138"/>
      <c r="N465" s="138"/>
      <c r="O465" s="138"/>
      <c r="Q465" s="138"/>
      <c r="R465" s="138"/>
      <c r="S465" s="138"/>
      <c r="T465" s="138"/>
      <c r="U465" s="138"/>
      <c r="V465" s="138"/>
      <c r="W465" s="138"/>
      <c r="X465" s="136"/>
      <c r="AA465" s="145">
        <v>453</v>
      </c>
      <c r="AB465" s="146" t="str">
        <f t="shared" si="31"/>
        <v/>
      </c>
      <c r="AC465" s="146" t="str">
        <f t="shared" si="32"/>
        <v/>
      </c>
      <c r="AP465" s="149" t="str">
        <f t="shared" si="33"/>
        <v/>
      </c>
      <c r="AQ465" s="149" t="str">
        <f t="shared" si="34"/>
        <v/>
      </c>
    </row>
    <row r="466" spans="2:43" x14ac:dyDescent="0.2">
      <c r="B466" s="194">
        <v>454</v>
      </c>
      <c r="C466" s="249"/>
      <c r="D466" s="249"/>
      <c r="E466" s="138"/>
      <c r="F466" s="138"/>
      <c r="G466" s="218"/>
      <c r="H466" s="138"/>
      <c r="I466" s="138"/>
      <c r="J466" s="138"/>
      <c r="K466" s="138"/>
      <c r="L466" s="138"/>
      <c r="M466" s="138"/>
      <c r="N466" s="138"/>
      <c r="O466" s="138"/>
      <c r="Q466" s="138"/>
      <c r="R466" s="138"/>
      <c r="S466" s="138"/>
      <c r="T466" s="138"/>
      <c r="U466" s="138"/>
      <c r="V466" s="138"/>
      <c r="W466" s="138"/>
      <c r="X466" s="136"/>
      <c r="AA466" s="145">
        <v>454</v>
      </c>
      <c r="AB466" s="146" t="str">
        <f t="shared" si="31"/>
        <v/>
      </c>
      <c r="AC466" s="146" t="str">
        <f t="shared" si="32"/>
        <v/>
      </c>
      <c r="AP466" s="149" t="str">
        <f t="shared" si="33"/>
        <v/>
      </c>
      <c r="AQ466" s="149" t="str">
        <f t="shared" si="34"/>
        <v/>
      </c>
    </row>
    <row r="467" spans="2:43" x14ac:dyDescent="0.2">
      <c r="B467" s="194">
        <v>455</v>
      </c>
      <c r="C467" s="249"/>
      <c r="D467" s="249"/>
      <c r="E467" s="138"/>
      <c r="F467" s="138"/>
      <c r="G467" s="218"/>
      <c r="H467" s="138"/>
      <c r="I467" s="138"/>
      <c r="J467" s="138"/>
      <c r="K467" s="138"/>
      <c r="L467" s="138"/>
      <c r="M467" s="138"/>
      <c r="N467" s="138"/>
      <c r="O467" s="138"/>
      <c r="Q467" s="138"/>
      <c r="R467" s="138"/>
      <c r="S467" s="138"/>
      <c r="T467" s="138"/>
      <c r="U467" s="138"/>
      <c r="V467" s="138"/>
      <c r="W467" s="138"/>
      <c r="X467" s="136"/>
      <c r="AA467" s="145">
        <v>455</v>
      </c>
      <c r="AB467" s="146" t="str">
        <f t="shared" si="31"/>
        <v/>
      </c>
      <c r="AC467" s="146" t="str">
        <f t="shared" si="32"/>
        <v/>
      </c>
      <c r="AP467" s="149" t="str">
        <f t="shared" si="33"/>
        <v/>
      </c>
      <c r="AQ467" s="149" t="str">
        <f t="shared" si="34"/>
        <v/>
      </c>
    </row>
    <row r="468" spans="2:43" x14ac:dyDescent="0.2">
      <c r="B468" s="194">
        <v>456</v>
      </c>
      <c r="C468" s="249"/>
      <c r="D468" s="249"/>
      <c r="E468" s="138"/>
      <c r="F468" s="138"/>
      <c r="G468" s="218"/>
      <c r="H468" s="138"/>
      <c r="I468" s="138"/>
      <c r="J468" s="138"/>
      <c r="K468" s="138"/>
      <c r="L468" s="138"/>
      <c r="M468" s="138"/>
      <c r="N468" s="138"/>
      <c r="O468" s="138"/>
      <c r="Q468" s="138"/>
      <c r="R468" s="138"/>
      <c r="S468" s="138"/>
      <c r="T468" s="138"/>
      <c r="U468" s="138"/>
      <c r="V468" s="138"/>
      <c r="W468" s="138"/>
      <c r="X468" s="136"/>
      <c r="AA468" s="145">
        <v>456</v>
      </c>
      <c r="AB468" s="146" t="str">
        <f t="shared" si="31"/>
        <v/>
      </c>
      <c r="AC468" s="146" t="str">
        <f t="shared" si="32"/>
        <v/>
      </c>
      <c r="AP468" s="149" t="str">
        <f t="shared" si="33"/>
        <v/>
      </c>
      <c r="AQ468" s="149" t="str">
        <f t="shared" si="34"/>
        <v/>
      </c>
    </row>
    <row r="469" spans="2:43" x14ac:dyDescent="0.2">
      <c r="B469" s="194">
        <v>457</v>
      </c>
      <c r="C469" s="249"/>
      <c r="D469" s="249"/>
      <c r="E469" s="138"/>
      <c r="F469" s="138"/>
      <c r="G469" s="218"/>
      <c r="H469" s="138"/>
      <c r="I469" s="138"/>
      <c r="J469" s="138"/>
      <c r="K469" s="138"/>
      <c r="L469" s="138"/>
      <c r="M469" s="138"/>
      <c r="N469" s="138"/>
      <c r="O469" s="138"/>
      <c r="Q469" s="138"/>
      <c r="R469" s="138"/>
      <c r="S469" s="138"/>
      <c r="T469" s="138"/>
      <c r="U469" s="138"/>
      <c r="V469" s="138"/>
      <c r="W469" s="138"/>
      <c r="X469" s="136"/>
      <c r="AA469" s="145">
        <v>457</v>
      </c>
      <c r="AB469" s="146" t="str">
        <f t="shared" si="31"/>
        <v/>
      </c>
      <c r="AC469" s="146" t="str">
        <f t="shared" si="32"/>
        <v/>
      </c>
      <c r="AP469" s="149" t="str">
        <f t="shared" si="33"/>
        <v/>
      </c>
      <c r="AQ469" s="149" t="str">
        <f t="shared" si="34"/>
        <v/>
      </c>
    </row>
    <row r="470" spans="2:43" x14ac:dyDescent="0.2">
      <c r="B470" s="194">
        <v>458</v>
      </c>
      <c r="C470" s="249"/>
      <c r="D470" s="249"/>
      <c r="E470" s="138"/>
      <c r="F470" s="138"/>
      <c r="G470" s="218"/>
      <c r="H470" s="138"/>
      <c r="I470" s="138"/>
      <c r="J470" s="138"/>
      <c r="K470" s="138"/>
      <c r="L470" s="138"/>
      <c r="M470" s="138"/>
      <c r="N470" s="138"/>
      <c r="O470" s="138"/>
      <c r="Q470" s="138"/>
      <c r="R470" s="138"/>
      <c r="S470" s="138"/>
      <c r="T470" s="138"/>
      <c r="U470" s="138"/>
      <c r="V470" s="138"/>
      <c r="W470" s="138"/>
      <c r="X470" s="136"/>
      <c r="AA470" s="145">
        <v>458</v>
      </c>
      <c r="AB470" s="146" t="str">
        <f t="shared" si="31"/>
        <v/>
      </c>
      <c r="AC470" s="146" t="str">
        <f t="shared" si="32"/>
        <v/>
      </c>
      <c r="AP470" s="149" t="str">
        <f t="shared" si="33"/>
        <v/>
      </c>
      <c r="AQ470" s="149" t="str">
        <f t="shared" si="34"/>
        <v/>
      </c>
    </row>
    <row r="471" spans="2:43" x14ac:dyDescent="0.2">
      <c r="B471" s="194">
        <v>459</v>
      </c>
      <c r="C471" s="249"/>
      <c r="D471" s="249"/>
      <c r="E471" s="138"/>
      <c r="F471" s="138"/>
      <c r="G471" s="218"/>
      <c r="H471" s="138"/>
      <c r="I471" s="138"/>
      <c r="J471" s="138"/>
      <c r="K471" s="138"/>
      <c r="L471" s="138"/>
      <c r="M471" s="138"/>
      <c r="N471" s="138"/>
      <c r="O471" s="138"/>
      <c r="Q471" s="138"/>
      <c r="R471" s="138"/>
      <c r="S471" s="138"/>
      <c r="T471" s="138"/>
      <c r="U471" s="138"/>
      <c r="V471" s="138"/>
      <c r="W471" s="138"/>
      <c r="X471" s="136"/>
      <c r="AA471" s="145">
        <v>459</v>
      </c>
      <c r="AB471" s="146" t="str">
        <f t="shared" si="31"/>
        <v/>
      </c>
      <c r="AC471" s="146" t="str">
        <f t="shared" si="32"/>
        <v/>
      </c>
      <c r="AP471" s="149" t="str">
        <f t="shared" si="33"/>
        <v/>
      </c>
      <c r="AQ471" s="149" t="str">
        <f t="shared" si="34"/>
        <v/>
      </c>
    </row>
    <row r="472" spans="2:43" x14ac:dyDescent="0.2">
      <c r="B472" s="194">
        <v>460</v>
      </c>
      <c r="C472" s="249"/>
      <c r="D472" s="249"/>
      <c r="E472" s="138"/>
      <c r="F472" s="138"/>
      <c r="G472" s="218"/>
      <c r="H472" s="138"/>
      <c r="I472" s="138"/>
      <c r="J472" s="138"/>
      <c r="K472" s="138"/>
      <c r="L472" s="138"/>
      <c r="M472" s="138"/>
      <c r="N472" s="138"/>
      <c r="O472" s="138"/>
      <c r="Q472" s="138"/>
      <c r="R472" s="138"/>
      <c r="S472" s="138"/>
      <c r="T472" s="138"/>
      <c r="U472" s="138"/>
      <c r="V472" s="138"/>
      <c r="W472" s="138"/>
      <c r="X472" s="136"/>
      <c r="AA472" s="145">
        <v>460</v>
      </c>
      <c r="AB472" s="146" t="str">
        <f t="shared" si="31"/>
        <v/>
      </c>
      <c r="AC472" s="146" t="str">
        <f t="shared" si="32"/>
        <v/>
      </c>
      <c r="AP472" s="149" t="str">
        <f t="shared" si="33"/>
        <v/>
      </c>
      <c r="AQ472" s="149" t="str">
        <f t="shared" si="34"/>
        <v/>
      </c>
    </row>
    <row r="473" spans="2:43" x14ac:dyDescent="0.2">
      <c r="B473" s="194">
        <v>461</v>
      </c>
      <c r="C473" s="249"/>
      <c r="D473" s="249"/>
      <c r="E473" s="138"/>
      <c r="F473" s="138"/>
      <c r="G473" s="218"/>
      <c r="H473" s="138"/>
      <c r="I473" s="138"/>
      <c r="J473" s="138"/>
      <c r="K473" s="138"/>
      <c r="L473" s="138"/>
      <c r="M473" s="138"/>
      <c r="N473" s="138"/>
      <c r="O473" s="138"/>
      <c r="Q473" s="138"/>
      <c r="R473" s="138"/>
      <c r="S473" s="138"/>
      <c r="T473" s="138"/>
      <c r="U473" s="138"/>
      <c r="V473" s="138"/>
      <c r="W473" s="138"/>
      <c r="X473" s="136"/>
      <c r="AA473" s="145">
        <v>461</v>
      </c>
      <c r="AB473" s="146" t="str">
        <f t="shared" si="31"/>
        <v/>
      </c>
      <c r="AC473" s="146" t="str">
        <f t="shared" si="32"/>
        <v/>
      </c>
      <c r="AP473" s="149" t="str">
        <f t="shared" si="33"/>
        <v/>
      </c>
      <c r="AQ473" s="149" t="str">
        <f t="shared" si="34"/>
        <v/>
      </c>
    </row>
    <row r="474" spans="2:43" x14ac:dyDescent="0.2">
      <c r="B474" s="194">
        <v>462</v>
      </c>
      <c r="C474" s="249"/>
      <c r="D474" s="249"/>
      <c r="E474" s="138"/>
      <c r="F474" s="138"/>
      <c r="G474" s="218"/>
      <c r="H474" s="138"/>
      <c r="I474" s="138"/>
      <c r="J474" s="138"/>
      <c r="K474" s="138"/>
      <c r="L474" s="138"/>
      <c r="M474" s="138"/>
      <c r="N474" s="138"/>
      <c r="O474" s="138"/>
      <c r="Q474" s="138"/>
      <c r="R474" s="138"/>
      <c r="S474" s="138"/>
      <c r="T474" s="138"/>
      <c r="U474" s="138"/>
      <c r="V474" s="138"/>
      <c r="W474" s="138"/>
      <c r="X474" s="136"/>
      <c r="AA474" s="145">
        <v>462</v>
      </c>
      <c r="AB474" s="146" t="str">
        <f t="shared" si="31"/>
        <v/>
      </c>
      <c r="AC474" s="146" t="str">
        <f t="shared" si="32"/>
        <v/>
      </c>
      <c r="AP474" s="149" t="str">
        <f t="shared" si="33"/>
        <v/>
      </c>
      <c r="AQ474" s="149" t="str">
        <f t="shared" si="34"/>
        <v/>
      </c>
    </row>
    <row r="475" spans="2:43" x14ac:dyDescent="0.2">
      <c r="B475" s="194">
        <v>463</v>
      </c>
      <c r="C475" s="249"/>
      <c r="D475" s="249"/>
      <c r="E475" s="138"/>
      <c r="F475" s="138"/>
      <c r="G475" s="218"/>
      <c r="H475" s="138"/>
      <c r="I475" s="138"/>
      <c r="J475" s="138"/>
      <c r="K475" s="138"/>
      <c r="L475" s="138"/>
      <c r="M475" s="138"/>
      <c r="N475" s="138"/>
      <c r="O475" s="138"/>
      <c r="Q475" s="138"/>
      <c r="R475" s="138"/>
      <c r="S475" s="138"/>
      <c r="T475" s="138"/>
      <c r="U475" s="138"/>
      <c r="V475" s="138"/>
      <c r="W475" s="138"/>
      <c r="X475" s="136"/>
      <c r="AA475" s="145">
        <v>463</v>
      </c>
      <c r="AB475" s="146" t="str">
        <f t="shared" si="31"/>
        <v/>
      </c>
      <c r="AC475" s="146" t="str">
        <f t="shared" si="32"/>
        <v/>
      </c>
      <c r="AP475" s="149" t="str">
        <f t="shared" si="33"/>
        <v/>
      </c>
      <c r="AQ475" s="149" t="str">
        <f t="shared" si="34"/>
        <v/>
      </c>
    </row>
    <row r="476" spans="2:43" x14ac:dyDescent="0.2">
      <c r="B476" s="194">
        <v>464</v>
      </c>
      <c r="C476" s="249"/>
      <c r="D476" s="249"/>
      <c r="E476" s="138"/>
      <c r="F476" s="138"/>
      <c r="G476" s="218"/>
      <c r="H476" s="138"/>
      <c r="I476" s="138"/>
      <c r="J476" s="138"/>
      <c r="K476" s="138"/>
      <c r="L476" s="138"/>
      <c r="M476" s="138"/>
      <c r="N476" s="138"/>
      <c r="O476" s="138"/>
      <c r="Q476" s="138"/>
      <c r="R476" s="138"/>
      <c r="S476" s="138"/>
      <c r="T476" s="138"/>
      <c r="U476" s="138"/>
      <c r="V476" s="138"/>
      <c r="W476" s="138"/>
      <c r="X476" s="136"/>
      <c r="AA476" s="145">
        <v>464</v>
      </c>
      <c r="AB476" s="146" t="str">
        <f t="shared" si="31"/>
        <v/>
      </c>
      <c r="AC476" s="146" t="str">
        <f t="shared" si="32"/>
        <v/>
      </c>
      <c r="AP476" s="149" t="str">
        <f t="shared" si="33"/>
        <v/>
      </c>
      <c r="AQ476" s="149" t="str">
        <f t="shared" si="34"/>
        <v/>
      </c>
    </row>
    <row r="477" spans="2:43" x14ac:dyDescent="0.2">
      <c r="B477" s="194">
        <v>465</v>
      </c>
      <c r="C477" s="249"/>
      <c r="D477" s="249"/>
      <c r="E477" s="138"/>
      <c r="F477" s="138"/>
      <c r="G477" s="218"/>
      <c r="H477" s="138"/>
      <c r="I477" s="138"/>
      <c r="J477" s="138"/>
      <c r="K477" s="138"/>
      <c r="L477" s="138"/>
      <c r="M477" s="138"/>
      <c r="N477" s="138"/>
      <c r="O477" s="138"/>
      <c r="Q477" s="138"/>
      <c r="R477" s="138"/>
      <c r="S477" s="138"/>
      <c r="T477" s="138"/>
      <c r="U477" s="138"/>
      <c r="V477" s="138"/>
      <c r="W477" s="138"/>
      <c r="X477" s="136"/>
      <c r="AA477" s="145">
        <v>465</v>
      </c>
      <c r="AB477" s="146" t="str">
        <f t="shared" si="31"/>
        <v/>
      </c>
      <c r="AC477" s="146" t="str">
        <f t="shared" si="32"/>
        <v/>
      </c>
      <c r="AP477" s="149" t="str">
        <f t="shared" si="33"/>
        <v/>
      </c>
      <c r="AQ477" s="149" t="str">
        <f t="shared" si="34"/>
        <v/>
      </c>
    </row>
    <row r="478" spans="2:43" x14ac:dyDescent="0.2">
      <c r="B478" s="194">
        <v>466</v>
      </c>
      <c r="C478" s="249"/>
      <c r="D478" s="249"/>
      <c r="E478" s="138"/>
      <c r="F478" s="138"/>
      <c r="G478" s="218"/>
      <c r="H478" s="138"/>
      <c r="I478" s="138"/>
      <c r="J478" s="138"/>
      <c r="K478" s="138"/>
      <c r="L478" s="138"/>
      <c r="M478" s="138"/>
      <c r="N478" s="138"/>
      <c r="O478" s="138"/>
      <c r="Q478" s="138"/>
      <c r="R478" s="138"/>
      <c r="S478" s="138"/>
      <c r="T478" s="138"/>
      <c r="U478" s="138"/>
      <c r="V478" s="138"/>
      <c r="W478" s="138"/>
      <c r="X478" s="136"/>
      <c r="AA478" s="145">
        <v>466</v>
      </c>
      <c r="AB478" s="146" t="str">
        <f t="shared" si="31"/>
        <v/>
      </c>
      <c r="AC478" s="146" t="str">
        <f t="shared" si="32"/>
        <v/>
      </c>
      <c r="AP478" s="149" t="str">
        <f t="shared" si="33"/>
        <v/>
      </c>
      <c r="AQ478" s="149" t="str">
        <f t="shared" si="34"/>
        <v/>
      </c>
    </row>
    <row r="479" spans="2:43" x14ac:dyDescent="0.2">
      <c r="B479" s="194">
        <v>467</v>
      </c>
      <c r="C479" s="249"/>
      <c r="D479" s="249"/>
      <c r="E479" s="138"/>
      <c r="F479" s="138"/>
      <c r="G479" s="218"/>
      <c r="H479" s="138"/>
      <c r="I479" s="138"/>
      <c r="J479" s="138"/>
      <c r="K479" s="138"/>
      <c r="L479" s="138"/>
      <c r="M479" s="138"/>
      <c r="N479" s="138"/>
      <c r="O479" s="138"/>
      <c r="Q479" s="138"/>
      <c r="R479" s="138"/>
      <c r="S479" s="138"/>
      <c r="T479" s="138"/>
      <c r="U479" s="138"/>
      <c r="V479" s="138"/>
      <c r="W479" s="138"/>
      <c r="X479" s="136"/>
      <c r="AA479" s="145">
        <v>467</v>
      </c>
      <c r="AB479" s="146" t="str">
        <f t="shared" si="31"/>
        <v/>
      </c>
      <c r="AC479" s="146" t="str">
        <f t="shared" si="32"/>
        <v/>
      </c>
      <c r="AP479" s="149" t="str">
        <f t="shared" si="33"/>
        <v/>
      </c>
      <c r="AQ479" s="149" t="str">
        <f t="shared" si="34"/>
        <v/>
      </c>
    </row>
    <row r="480" spans="2:43" x14ac:dyDescent="0.2">
      <c r="B480" s="194">
        <v>468</v>
      </c>
      <c r="C480" s="249"/>
      <c r="D480" s="249"/>
      <c r="E480" s="138"/>
      <c r="F480" s="138"/>
      <c r="G480" s="218"/>
      <c r="H480" s="138"/>
      <c r="I480" s="138"/>
      <c r="J480" s="138"/>
      <c r="K480" s="138"/>
      <c r="L480" s="138"/>
      <c r="M480" s="138"/>
      <c r="N480" s="138"/>
      <c r="O480" s="138"/>
      <c r="Q480" s="138"/>
      <c r="R480" s="138"/>
      <c r="S480" s="138"/>
      <c r="T480" s="138"/>
      <c r="U480" s="138"/>
      <c r="V480" s="138"/>
      <c r="W480" s="138"/>
      <c r="X480" s="136"/>
      <c r="AA480" s="145">
        <v>468</v>
      </c>
      <c r="AB480" s="146" t="str">
        <f t="shared" si="31"/>
        <v/>
      </c>
      <c r="AC480" s="146" t="str">
        <f t="shared" si="32"/>
        <v/>
      </c>
      <c r="AP480" s="149" t="str">
        <f t="shared" si="33"/>
        <v/>
      </c>
      <c r="AQ480" s="149" t="str">
        <f t="shared" si="34"/>
        <v/>
      </c>
    </row>
    <row r="481" spans="2:43" x14ac:dyDescent="0.2">
      <c r="B481" s="194">
        <v>469</v>
      </c>
      <c r="C481" s="249"/>
      <c r="D481" s="249"/>
      <c r="E481" s="138"/>
      <c r="F481" s="138"/>
      <c r="G481" s="218"/>
      <c r="H481" s="138"/>
      <c r="I481" s="138"/>
      <c r="J481" s="138"/>
      <c r="K481" s="138"/>
      <c r="L481" s="138"/>
      <c r="M481" s="138"/>
      <c r="N481" s="138"/>
      <c r="O481" s="138"/>
      <c r="Q481" s="138"/>
      <c r="R481" s="138"/>
      <c r="S481" s="138"/>
      <c r="T481" s="138"/>
      <c r="U481" s="138"/>
      <c r="V481" s="138"/>
      <c r="W481" s="138"/>
      <c r="X481" s="136"/>
      <c r="AA481" s="145">
        <v>469</v>
      </c>
      <c r="AB481" s="146" t="str">
        <f t="shared" si="31"/>
        <v/>
      </c>
      <c r="AC481" s="146" t="str">
        <f t="shared" si="32"/>
        <v/>
      </c>
      <c r="AP481" s="149" t="str">
        <f t="shared" si="33"/>
        <v/>
      </c>
      <c r="AQ481" s="149" t="str">
        <f t="shared" si="34"/>
        <v/>
      </c>
    </row>
    <row r="482" spans="2:43" x14ac:dyDescent="0.2">
      <c r="B482" s="194">
        <v>470</v>
      </c>
      <c r="C482" s="249"/>
      <c r="D482" s="249"/>
      <c r="E482" s="138"/>
      <c r="F482" s="138"/>
      <c r="G482" s="218"/>
      <c r="H482" s="138"/>
      <c r="I482" s="138"/>
      <c r="J482" s="138"/>
      <c r="K482" s="138"/>
      <c r="L482" s="138"/>
      <c r="M482" s="138"/>
      <c r="N482" s="138"/>
      <c r="O482" s="138"/>
      <c r="Q482" s="138"/>
      <c r="R482" s="138"/>
      <c r="S482" s="138"/>
      <c r="T482" s="138"/>
      <c r="U482" s="138"/>
      <c r="V482" s="138"/>
      <c r="W482" s="138"/>
      <c r="X482" s="136"/>
      <c r="AA482" s="145">
        <v>470</v>
      </c>
      <c r="AB482" s="146" t="str">
        <f t="shared" si="31"/>
        <v/>
      </c>
      <c r="AC482" s="146" t="str">
        <f t="shared" si="32"/>
        <v/>
      </c>
      <c r="AP482" s="149" t="str">
        <f t="shared" si="33"/>
        <v/>
      </c>
      <c r="AQ482" s="149" t="str">
        <f t="shared" si="34"/>
        <v/>
      </c>
    </row>
    <row r="483" spans="2:43" x14ac:dyDescent="0.2">
      <c r="B483" s="194">
        <v>471</v>
      </c>
      <c r="C483" s="249"/>
      <c r="D483" s="249"/>
      <c r="E483" s="138"/>
      <c r="F483" s="138"/>
      <c r="G483" s="218"/>
      <c r="H483" s="138"/>
      <c r="I483" s="138"/>
      <c r="J483" s="138"/>
      <c r="K483" s="138"/>
      <c r="L483" s="138"/>
      <c r="M483" s="138"/>
      <c r="N483" s="138"/>
      <c r="O483" s="138"/>
      <c r="Q483" s="138"/>
      <c r="R483" s="138"/>
      <c r="S483" s="138"/>
      <c r="T483" s="138"/>
      <c r="U483" s="138"/>
      <c r="V483" s="138"/>
      <c r="W483" s="138"/>
      <c r="X483" s="136"/>
      <c r="AA483" s="145">
        <v>471</v>
      </c>
      <c r="AB483" s="146" t="str">
        <f t="shared" si="31"/>
        <v/>
      </c>
      <c r="AC483" s="146" t="str">
        <f t="shared" si="32"/>
        <v/>
      </c>
      <c r="AP483" s="149" t="str">
        <f t="shared" si="33"/>
        <v/>
      </c>
      <c r="AQ483" s="149" t="str">
        <f t="shared" si="34"/>
        <v/>
      </c>
    </row>
    <row r="484" spans="2:43" x14ac:dyDescent="0.2">
      <c r="B484" s="194">
        <v>472</v>
      </c>
      <c r="C484" s="249"/>
      <c r="D484" s="249"/>
      <c r="E484" s="138"/>
      <c r="F484" s="138"/>
      <c r="G484" s="218"/>
      <c r="H484" s="138"/>
      <c r="I484" s="138"/>
      <c r="J484" s="138"/>
      <c r="K484" s="138"/>
      <c r="L484" s="138"/>
      <c r="M484" s="138"/>
      <c r="N484" s="138"/>
      <c r="O484" s="138"/>
      <c r="Q484" s="138"/>
      <c r="R484" s="138"/>
      <c r="S484" s="138"/>
      <c r="T484" s="138"/>
      <c r="U484" s="138"/>
      <c r="V484" s="138"/>
      <c r="W484" s="138"/>
      <c r="X484" s="136"/>
      <c r="AA484" s="145">
        <v>472</v>
      </c>
      <c r="AB484" s="146" t="str">
        <f t="shared" si="31"/>
        <v/>
      </c>
      <c r="AC484" s="146" t="str">
        <f t="shared" si="32"/>
        <v/>
      </c>
      <c r="AP484" s="149" t="str">
        <f t="shared" si="33"/>
        <v/>
      </c>
      <c r="AQ484" s="149" t="str">
        <f t="shared" si="34"/>
        <v/>
      </c>
    </row>
    <row r="485" spans="2:43" x14ac:dyDescent="0.2">
      <c r="B485" s="194">
        <v>473</v>
      </c>
      <c r="C485" s="249"/>
      <c r="D485" s="249"/>
      <c r="E485" s="138"/>
      <c r="F485" s="138"/>
      <c r="G485" s="218"/>
      <c r="H485" s="138"/>
      <c r="I485" s="138"/>
      <c r="J485" s="138"/>
      <c r="K485" s="138"/>
      <c r="L485" s="138"/>
      <c r="M485" s="138"/>
      <c r="N485" s="138"/>
      <c r="O485" s="138"/>
      <c r="Q485" s="138"/>
      <c r="R485" s="138"/>
      <c r="S485" s="138"/>
      <c r="T485" s="138"/>
      <c r="U485" s="138"/>
      <c r="V485" s="138"/>
      <c r="W485" s="138"/>
      <c r="X485" s="136"/>
      <c r="AA485" s="145">
        <v>473</v>
      </c>
      <c r="AB485" s="146" t="str">
        <f t="shared" si="31"/>
        <v/>
      </c>
      <c r="AC485" s="146" t="str">
        <f t="shared" si="32"/>
        <v/>
      </c>
      <c r="AP485" s="149" t="str">
        <f t="shared" si="33"/>
        <v/>
      </c>
      <c r="AQ485" s="149" t="str">
        <f t="shared" si="34"/>
        <v/>
      </c>
    </row>
    <row r="486" spans="2:43" x14ac:dyDescent="0.2">
      <c r="B486" s="194">
        <v>474</v>
      </c>
      <c r="C486" s="249"/>
      <c r="D486" s="249"/>
      <c r="E486" s="138"/>
      <c r="F486" s="138"/>
      <c r="G486" s="218"/>
      <c r="H486" s="138"/>
      <c r="I486" s="138"/>
      <c r="J486" s="138"/>
      <c r="K486" s="138"/>
      <c r="L486" s="138"/>
      <c r="M486" s="138"/>
      <c r="N486" s="138"/>
      <c r="O486" s="138"/>
      <c r="Q486" s="138"/>
      <c r="R486" s="138"/>
      <c r="S486" s="138"/>
      <c r="T486" s="138"/>
      <c r="U486" s="138"/>
      <c r="V486" s="138"/>
      <c r="W486" s="138"/>
      <c r="X486" s="136"/>
      <c r="AA486" s="145">
        <v>474</v>
      </c>
      <c r="AB486" s="146" t="str">
        <f t="shared" si="31"/>
        <v/>
      </c>
      <c r="AC486" s="146" t="str">
        <f t="shared" si="32"/>
        <v/>
      </c>
      <c r="AP486" s="149" t="str">
        <f t="shared" si="33"/>
        <v/>
      </c>
      <c r="AQ486" s="149" t="str">
        <f t="shared" si="34"/>
        <v/>
      </c>
    </row>
    <row r="487" spans="2:43" x14ac:dyDescent="0.2">
      <c r="B487" s="194">
        <v>475</v>
      </c>
      <c r="C487" s="249"/>
      <c r="D487" s="249"/>
      <c r="E487" s="138"/>
      <c r="F487" s="138"/>
      <c r="G487" s="218"/>
      <c r="H487" s="138"/>
      <c r="I487" s="138"/>
      <c r="J487" s="138"/>
      <c r="K487" s="138"/>
      <c r="L487" s="138"/>
      <c r="M487" s="138"/>
      <c r="N487" s="138"/>
      <c r="O487" s="138"/>
      <c r="Q487" s="138"/>
      <c r="R487" s="138"/>
      <c r="S487" s="138"/>
      <c r="T487" s="138"/>
      <c r="U487" s="138"/>
      <c r="V487" s="138"/>
      <c r="W487" s="138"/>
      <c r="X487" s="136"/>
      <c r="AA487" s="145">
        <v>475</v>
      </c>
      <c r="AB487" s="146" t="str">
        <f t="shared" si="31"/>
        <v/>
      </c>
      <c r="AC487" s="146" t="str">
        <f t="shared" si="32"/>
        <v/>
      </c>
      <c r="AP487" s="149" t="str">
        <f t="shared" si="33"/>
        <v/>
      </c>
      <c r="AQ487" s="149" t="str">
        <f t="shared" si="34"/>
        <v/>
      </c>
    </row>
    <row r="488" spans="2:43" x14ac:dyDescent="0.2">
      <c r="B488" s="194">
        <v>476</v>
      </c>
      <c r="C488" s="249"/>
      <c r="D488" s="249"/>
      <c r="E488" s="138"/>
      <c r="F488" s="138"/>
      <c r="G488" s="218"/>
      <c r="H488" s="138"/>
      <c r="I488" s="138"/>
      <c r="J488" s="138"/>
      <c r="K488" s="138"/>
      <c r="L488" s="138"/>
      <c r="M488" s="138"/>
      <c r="N488" s="138"/>
      <c r="O488" s="138"/>
      <c r="Q488" s="138"/>
      <c r="R488" s="138"/>
      <c r="S488" s="138"/>
      <c r="T488" s="138"/>
      <c r="U488" s="138"/>
      <c r="V488" s="138"/>
      <c r="W488" s="138"/>
      <c r="X488" s="136"/>
      <c r="AA488" s="145">
        <v>476</v>
      </c>
      <c r="AB488" s="146" t="str">
        <f t="shared" si="31"/>
        <v/>
      </c>
      <c r="AC488" s="146" t="str">
        <f t="shared" si="32"/>
        <v/>
      </c>
      <c r="AP488" s="149" t="str">
        <f t="shared" si="33"/>
        <v/>
      </c>
      <c r="AQ488" s="149" t="str">
        <f t="shared" si="34"/>
        <v/>
      </c>
    </row>
    <row r="489" spans="2:43" x14ac:dyDescent="0.2">
      <c r="B489" s="194">
        <v>477</v>
      </c>
      <c r="C489" s="249"/>
      <c r="D489" s="249"/>
      <c r="E489" s="138"/>
      <c r="F489" s="138"/>
      <c r="G489" s="218"/>
      <c r="H489" s="138"/>
      <c r="I489" s="138"/>
      <c r="J489" s="138"/>
      <c r="K489" s="138"/>
      <c r="L489" s="138"/>
      <c r="M489" s="138"/>
      <c r="N489" s="138"/>
      <c r="O489" s="138"/>
      <c r="Q489" s="138"/>
      <c r="R489" s="138"/>
      <c r="S489" s="138"/>
      <c r="T489" s="138"/>
      <c r="U489" s="138"/>
      <c r="V489" s="138"/>
      <c r="W489" s="138"/>
      <c r="X489" s="136"/>
      <c r="AA489" s="145">
        <v>477</v>
      </c>
      <c r="AB489" s="146" t="str">
        <f t="shared" si="31"/>
        <v/>
      </c>
      <c r="AC489" s="146" t="str">
        <f t="shared" si="32"/>
        <v/>
      </c>
      <c r="AP489" s="149" t="str">
        <f t="shared" si="33"/>
        <v/>
      </c>
      <c r="AQ489" s="149" t="str">
        <f t="shared" si="34"/>
        <v/>
      </c>
    </row>
    <row r="490" spans="2:43" x14ac:dyDescent="0.2">
      <c r="B490" s="194">
        <v>478</v>
      </c>
      <c r="C490" s="249"/>
      <c r="D490" s="249"/>
      <c r="E490" s="138"/>
      <c r="F490" s="138"/>
      <c r="G490" s="218"/>
      <c r="H490" s="138"/>
      <c r="I490" s="138"/>
      <c r="J490" s="138"/>
      <c r="K490" s="138"/>
      <c r="L490" s="138"/>
      <c r="M490" s="138"/>
      <c r="N490" s="138"/>
      <c r="O490" s="138"/>
      <c r="Q490" s="138"/>
      <c r="R490" s="138"/>
      <c r="S490" s="138"/>
      <c r="T490" s="138"/>
      <c r="U490" s="138"/>
      <c r="V490" s="138"/>
      <c r="W490" s="138"/>
      <c r="X490" s="136"/>
      <c r="AA490" s="145">
        <v>478</v>
      </c>
      <c r="AB490" s="146" t="str">
        <f t="shared" si="31"/>
        <v/>
      </c>
      <c r="AC490" s="146" t="str">
        <f t="shared" si="32"/>
        <v/>
      </c>
      <c r="AP490" s="149" t="str">
        <f t="shared" si="33"/>
        <v/>
      </c>
      <c r="AQ490" s="149" t="str">
        <f t="shared" si="34"/>
        <v/>
      </c>
    </row>
    <row r="491" spans="2:43" x14ac:dyDescent="0.2">
      <c r="B491" s="194">
        <v>479</v>
      </c>
      <c r="C491" s="249"/>
      <c r="D491" s="249"/>
      <c r="E491" s="138"/>
      <c r="F491" s="138"/>
      <c r="G491" s="218"/>
      <c r="H491" s="138"/>
      <c r="I491" s="138"/>
      <c r="J491" s="138"/>
      <c r="K491" s="138"/>
      <c r="L491" s="138"/>
      <c r="M491" s="138"/>
      <c r="N491" s="138"/>
      <c r="O491" s="138"/>
      <c r="Q491" s="138"/>
      <c r="R491" s="138"/>
      <c r="S491" s="138"/>
      <c r="T491" s="138"/>
      <c r="U491" s="138"/>
      <c r="V491" s="138"/>
      <c r="W491" s="138"/>
      <c r="X491" s="136"/>
      <c r="AA491" s="145">
        <v>479</v>
      </c>
      <c r="AB491" s="146" t="str">
        <f t="shared" si="31"/>
        <v/>
      </c>
      <c r="AC491" s="146" t="str">
        <f t="shared" si="32"/>
        <v/>
      </c>
      <c r="AP491" s="149" t="str">
        <f t="shared" si="33"/>
        <v/>
      </c>
      <c r="AQ491" s="149" t="str">
        <f t="shared" si="34"/>
        <v/>
      </c>
    </row>
    <row r="492" spans="2:43" x14ac:dyDescent="0.2">
      <c r="B492" s="194">
        <v>480</v>
      </c>
      <c r="C492" s="249"/>
      <c r="D492" s="249"/>
      <c r="E492" s="138"/>
      <c r="F492" s="138"/>
      <c r="G492" s="218"/>
      <c r="H492" s="138"/>
      <c r="I492" s="138"/>
      <c r="J492" s="138"/>
      <c r="K492" s="138"/>
      <c r="L492" s="138"/>
      <c r="M492" s="138"/>
      <c r="N492" s="138"/>
      <c r="O492" s="138"/>
      <c r="Q492" s="138"/>
      <c r="R492" s="138"/>
      <c r="S492" s="138"/>
      <c r="T492" s="138"/>
      <c r="U492" s="138"/>
      <c r="V492" s="138"/>
      <c r="W492" s="138"/>
      <c r="X492" s="136"/>
      <c r="AA492" s="145">
        <v>480</v>
      </c>
      <c r="AB492" s="146" t="str">
        <f t="shared" si="31"/>
        <v/>
      </c>
      <c r="AC492" s="146" t="str">
        <f t="shared" si="32"/>
        <v/>
      </c>
      <c r="AP492" s="149" t="str">
        <f t="shared" si="33"/>
        <v/>
      </c>
      <c r="AQ492" s="149" t="str">
        <f t="shared" si="34"/>
        <v/>
      </c>
    </row>
    <row r="493" spans="2:43" x14ac:dyDescent="0.2">
      <c r="B493" s="194">
        <v>481</v>
      </c>
      <c r="C493" s="249"/>
      <c r="D493" s="249"/>
      <c r="E493" s="138"/>
      <c r="F493" s="138"/>
      <c r="G493" s="218"/>
      <c r="H493" s="138"/>
      <c r="I493" s="138"/>
      <c r="J493" s="138"/>
      <c r="K493" s="138"/>
      <c r="L493" s="138"/>
      <c r="M493" s="138"/>
      <c r="N493" s="138"/>
      <c r="O493" s="138"/>
      <c r="Q493" s="138"/>
      <c r="R493" s="138"/>
      <c r="S493" s="138"/>
      <c r="T493" s="138"/>
      <c r="U493" s="138"/>
      <c r="V493" s="138"/>
      <c r="W493" s="138"/>
      <c r="X493" s="136"/>
      <c r="AA493" s="145">
        <v>481</v>
      </c>
      <c r="AB493" s="146" t="str">
        <f t="shared" si="31"/>
        <v/>
      </c>
      <c r="AC493" s="146" t="str">
        <f t="shared" si="32"/>
        <v/>
      </c>
      <c r="AP493" s="149" t="str">
        <f t="shared" si="33"/>
        <v/>
      </c>
      <c r="AQ493" s="149" t="str">
        <f t="shared" si="34"/>
        <v/>
      </c>
    </row>
    <row r="494" spans="2:43" x14ac:dyDescent="0.2">
      <c r="B494" s="194">
        <v>482</v>
      </c>
      <c r="C494" s="249"/>
      <c r="D494" s="249"/>
      <c r="E494" s="138"/>
      <c r="F494" s="138"/>
      <c r="G494" s="218"/>
      <c r="H494" s="138"/>
      <c r="I494" s="138"/>
      <c r="J494" s="138"/>
      <c r="K494" s="138"/>
      <c r="L494" s="138"/>
      <c r="M494" s="138"/>
      <c r="N494" s="138"/>
      <c r="O494" s="138"/>
      <c r="Q494" s="138"/>
      <c r="R494" s="138"/>
      <c r="S494" s="138"/>
      <c r="T494" s="138"/>
      <c r="U494" s="138"/>
      <c r="V494" s="138"/>
      <c r="W494" s="138"/>
      <c r="X494" s="136"/>
      <c r="AA494" s="145">
        <v>482</v>
      </c>
      <c r="AB494" s="146" t="str">
        <f t="shared" si="31"/>
        <v/>
      </c>
      <c r="AC494" s="146" t="str">
        <f t="shared" si="32"/>
        <v/>
      </c>
      <c r="AP494" s="149" t="str">
        <f t="shared" si="33"/>
        <v/>
      </c>
      <c r="AQ494" s="149" t="str">
        <f t="shared" si="34"/>
        <v/>
      </c>
    </row>
    <row r="495" spans="2:43" x14ac:dyDescent="0.2">
      <c r="B495" s="194">
        <v>483</v>
      </c>
      <c r="C495" s="249"/>
      <c r="D495" s="249"/>
      <c r="E495" s="138"/>
      <c r="F495" s="138"/>
      <c r="G495" s="218"/>
      <c r="H495" s="138"/>
      <c r="I495" s="138"/>
      <c r="J495" s="138"/>
      <c r="K495" s="138"/>
      <c r="L495" s="138"/>
      <c r="M495" s="138"/>
      <c r="N495" s="138"/>
      <c r="O495" s="138"/>
      <c r="Q495" s="138"/>
      <c r="R495" s="138"/>
      <c r="S495" s="138"/>
      <c r="T495" s="138"/>
      <c r="U495" s="138"/>
      <c r="V495" s="138"/>
      <c r="W495" s="138"/>
      <c r="X495" s="136"/>
      <c r="AA495" s="145">
        <v>483</v>
      </c>
      <c r="AB495" s="146" t="str">
        <f t="shared" si="31"/>
        <v/>
      </c>
      <c r="AC495" s="146" t="str">
        <f t="shared" si="32"/>
        <v/>
      </c>
      <c r="AP495" s="149" t="str">
        <f t="shared" si="33"/>
        <v/>
      </c>
      <c r="AQ495" s="149" t="str">
        <f t="shared" si="34"/>
        <v/>
      </c>
    </row>
    <row r="496" spans="2:43" x14ac:dyDescent="0.2">
      <c r="B496" s="194">
        <v>484</v>
      </c>
      <c r="C496" s="249"/>
      <c r="D496" s="249"/>
      <c r="E496" s="138"/>
      <c r="F496" s="138"/>
      <c r="G496" s="218"/>
      <c r="H496" s="138"/>
      <c r="I496" s="138"/>
      <c r="J496" s="138"/>
      <c r="K496" s="138"/>
      <c r="L496" s="138"/>
      <c r="M496" s="138"/>
      <c r="N496" s="138"/>
      <c r="O496" s="138"/>
      <c r="Q496" s="138"/>
      <c r="R496" s="138"/>
      <c r="S496" s="138"/>
      <c r="T496" s="138"/>
      <c r="U496" s="138"/>
      <c r="V496" s="138"/>
      <c r="W496" s="138"/>
      <c r="X496" s="136"/>
      <c r="AA496" s="145">
        <v>484</v>
      </c>
      <c r="AB496" s="146" t="str">
        <f t="shared" si="31"/>
        <v/>
      </c>
      <c r="AC496" s="146" t="str">
        <f t="shared" si="32"/>
        <v/>
      </c>
      <c r="AP496" s="149" t="str">
        <f t="shared" si="33"/>
        <v/>
      </c>
      <c r="AQ496" s="149" t="str">
        <f t="shared" si="34"/>
        <v/>
      </c>
    </row>
    <row r="497" spans="2:43" x14ac:dyDescent="0.2">
      <c r="B497" s="194">
        <v>485</v>
      </c>
      <c r="C497" s="249"/>
      <c r="D497" s="249"/>
      <c r="E497" s="138"/>
      <c r="F497" s="138"/>
      <c r="G497" s="218"/>
      <c r="H497" s="138"/>
      <c r="I497" s="138"/>
      <c r="J497" s="138"/>
      <c r="K497" s="138"/>
      <c r="L497" s="138"/>
      <c r="M497" s="138"/>
      <c r="N497" s="138"/>
      <c r="O497" s="138"/>
      <c r="Q497" s="138"/>
      <c r="R497" s="138"/>
      <c r="S497" s="138"/>
      <c r="T497" s="138"/>
      <c r="U497" s="138"/>
      <c r="V497" s="138"/>
      <c r="W497" s="138"/>
      <c r="X497" s="136"/>
      <c r="AA497" s="145">
        <v>485</v>
      </c>
      <c r="AB497" s="146" t="str">
        <f t="shared" si="31"/>
        <v/>
      </c>
      <c r="AC497" s="146" t="str">
        <f t="shared" si="32"/>
        <v/>
      </c>
      <c r="AP497" s="149" t="str">
        <f t="shared" si="33"/>
        <v/>
      </c>
      <c r="AQ497" s="149" t="str">
        <f t="shared" si="34"/>
        <v/>
      </c>
    </row>
    <row r="498" spans="2:43" x14ac:dyDescent="0.2">
      <c r="B498" s="194">
        <v>486</v>
      </c>
      <c r="C498" s="249"/>
      <c r="D498" s="249"/>
      <c r="E498" s="138"/>
      <c r="F498" s="138"/>
      <c r="G498" s="218"/>
      <c r="H498" s="138"/>
      <c r="I498" s="138"/>
      <c r="J498" s="138"/>
      <c r="K498" s="138"/>
      <c r="L498" s="138"/>
      <c r="M498" s="138"/>
      <c r="N498" s="138"/>
      <c r="O498" s="138"/>
      <c r="Q498" s="138"/>
      <c r="R498" s="138"/>
      <c r="S498" s="138"/>
      <c r="T498" s="138"/>
      <c r="U498" s="138"/>
      <c r="V498" s="138"/>
      <c r="W498" s="138"/>
      <c r="X498" s="136"/>
      <c r="AA498" s="145">
        <v>486</v>
      </c>
      <c r="AB498" s="146" t="str">
        <f t="shared" si="31"/>
        <v/>
      </c>
      <c r="AC498" s="146" t="str">
        <f t="shared" si="32"/>
        <v/>
      </c>
      <c r="AP498" s="149" t="str">
        <f t="shared" si="33"/>
        <v/>
      </c>
      <c r="AQ498" s="149" t="str">
        <f t="shared" si="34"/>
        <v/>
      </c>
    </row>
    <row r="499" spans="2:43" x14ac:dyDescent="0.2">
      <c r="B499" s="194">
        <v>487</v>
      </c>
      <c r="C499" s="249"/>
      <c r="D499" s="249"/>
      <c r="E499" s="138"/>
      <c r="F499" s="138"/>
      <c r="G499" s="218"/>
      <c r="H499" s="138"/>
      <c r="I499" s="138"/>
      <c r="J499" s="138"/>
      <c r="K499" s="138"/>
      <c r="L499" s="138"/>
      <c r="M499" s="138"/>
      <c r="N499" s="138"/>
      <c r="O499" s="138"/>
      <c r="Q499" s="138"/>
      <c r="R499" s="138"/>
      <c r="S499" s="138"/>
      <c r="T499" s="138"/>
      <c r="U499" s="138"/>
      <c r="V499" s="138"/>
      <c r="W499" s="138"/>
      <c r="X499" s="136"/>
      <c r="AA499" s="145">
        <v>487</v>
      </c>
      <c r="AB499" s="146" t="str">
        <f t="shared" si="31"/>
        <v/>
      </c>
      <c r="AC499" s="146" t="str">
        <f t="shared" si="32"/>
        <v/>
      </c>
      <c r="AP499" s="149" t="str">
        <f t="shared" si="33"/>
        <v/>
      </c>
      <c r="AQ499" s="149" t="str">
        <f t="shared" si="34"/>
        <v/>
      </c>
    </row>
    <row r="500" spans="2:43" x14ac:dyDescent="0.2">
      <c r="B500" s="194">
        <v>488</v>
      </c>
      <c r="C500" s="249"/>
      <c r="D500" s="249"/>
      <c r="E500" s="138"/>
      <c r="F500" s="138"/>
      <c r="G500" s="218"/>
      <c r="H500" s="138"/>
      <c r="I500" s="138"/>
      <c r="J500" s="138"/>
      <c r="K500" s="138"/>
      <c r="L500" s="138"/>
      <c r="M500" s="138"/>
      <c r="N500" s="138"/>
      <c r="O500" s="138"/>
      <c r="Q500" s="138"/>
      <c r="R500" s="138"/>
      <c r="S500" s="138"/>
      <c r="T500" s="138"/>
      <c r="U500" s="138"/>
      <c r="V500" s="138"/>
      <c r="W500" s="138"/>
      <c r="X500" s="136"/>
      <c r="AA500" s="145">
        <v>488</v>
      </c>
      <c r="AB500" s="146" t="str">
        <f t="shared" si="31"/>
        <v/>
      </c>
      <c r="AC500" s="146" t="str">
        <f t="shared" si="32"/>
        <v/>
      </c>
      <c r="AP500" s="149" t="str">
        <f t="shared" si="33"/>
        <v/>
      </c>
      <c r="AQ500" s="149" t="str">
        <f t="shared" si="34"/>
        <v/>
      </c>
    </row>
    <row r="501" spans="2:43" x14ac:dyDescent="0.2">
      <c r="B501" s="194">
        <v>489</v>
      </c>
      <c r="C501" s="249"/>
      <c r="D501" s="249"/>
      <c r="E501" s="138"/>
      <c r="F501" s="138"/>
      <c r="G501" s="218"/>
      <c r="H501" s="138"/>
      <c r="I501" s="138"/>
      <c r="J501" s="138"/>
      <c r="K501" s="138"/>
      <c r="L501" s="138"/>
      <c r="M501" s="138"/>
      <c r="N501" s="138"/>
      <c r="O501" s="138"/>
      <c r="Q501" s="138"/>
      <c r="R501" s="138"/>
      <c r="S501" s="138"/>
      <c r="T501" s="138"/>
      <c r="U501" s="138"/>
      <c r="V501" s="138"/>
      <c r="W501" s="138"/>
      <c r="X501" s="136"/>
      <c r="AA501" s="145">
        <v>489</v>
      </c>
      <c r="AB501" s="146" t="str">
        <f t="shared" si="31"/>
        <v/>
      </c>
      <c r="AC501" s="146" t="str">
        <f t="shared" si="32"/>
        <v/>
      </c>
      <c r="AP501" s="149" t="str">
        <f t="shared" si="33"/>
        <v/>
      </c>
      <c r="AQ501" s="149" t="str">
        <f t="shared" si="34"/>
        <v/>
      </c>
    </row>
    <row r="502" spans="2:43" x14ac:dyDescent="0.2">
      <c r="B502" s="194">
        <v>490</v>
      </c>
      <c r="C502" s="249"/>
      <c r="D502" s="249"/>
      <c r="E502" s="138"/>
      <c r="F502" s="138"/>
      <c r="G502" s="218"/>
      <c r="H502" s="138"/>
      <c r="I502" s="138"/>
      <c r="J502" s="138"/>
      <c r="K502" s="138"/>
      <c r="L502" s="138"/>
      <c r="M502" s="138"/>
      <c r="N502" s="138"/>
      <c r="O502" s="138"/>
      <c r="Q502" s="138"/>
      <c r="R502" s="138"/>
      <c r="S502" s="138"/>
      <c r="T502" s="138"/>
      <c r="U502" s="138"/>
      <c r="V502" s="138"/>
      <c r="W502" s="138"/>
      <c r="X502" s="136"/>
      <c r="AA502" s="145">
        <v>490</v>
      </c>
      <c r="AB502" s="146" t="str">
        <f t="shared" si="31"/>
        <v/>
      </c>
      <c r="AC502" s="146" t="str">
        <f t="shared" si="32"/>
        <v/>
      </c>
      <c r="AP502" s="149" t="str">
        <f t="shared" si="33"/>
        <v/>
      </c>
      <c r="AQ502" s="149" t="str">
        <f t="shared" si="34"/>
        <v/>
      </c>
    </row>
    <row r="503" spans="2:43" x14ac:dyDescent="0.2">
      <c r="B503" s="194">
        <v>491</v>
      </c>
      <c r="C503" s="249"/>
      <c r="D503" s="249"/>
      <c r="E503" s="138"/>
      <c r="F503" s="138"/>
      <c r="G503" s="218"/>
      <c r="H503" s="138"/>
      <c r="I503" s="138"/>
      <c r="J503" s="138"/>
      <c r="K503" s="138"/>
      <c r="L503" s="138"/>
      <c r="M503" s="138"/>
      <c r="N503" s="138"/>
      <c r="O503" s="138"/>
      <c r="Q503" s="138"/>
      <c r="R503" s="138"/>
      <c r="S503" s="138"/>
      <c r="T503" s="138"/>
      <c r="U503" s="138"/>
      <c r="V503" s="138"/>
      <c r="W503" s="138"/>
      <c r="X503" s="136"/>
      <c r="AA503" s="145">
        <v>491</v>
      </c>
      <c r="AB503" s="146" t="str">
        <f t="shared" si="31"/>
        <v/>
      </c>
      <c r="AC503" s="146" t="str">
        <f t="shared" si="32"/>
        <v/>
      </c>
      <c r="AP503" s="149" t="str">
        <f t="shared" si="33"/>
        <v/>
      </c>
      <c r="AQ503" s="149" t="str">
        <f t="shared" si="34"/>
        <v/>
      </c>
    </row>
    <row r="504" spans="2:43" x14ac:dyDescent="0.2">
      <c r="B504" s="194">
        <v>492</v>
      </c>
      <c r="C504" s="249"/>
      <c r="D504" s="249"/>
      <c r="E504" s="138"/>
      <c r="F504" s="138"/>
      <c r="G504" s="218"/>
      <c r="H504" s="138"/>
      <c r="I504" s="138"/>
      <c r="J504" s="138"/>
      <c r="K504" s="138"/>
      <c r="L504" s="138"/>
      <c r="M504" s="138"/>
      <c r="N504" s="138"/>
      <c r="O504" s="138"/>
      <c r="Q504" s="138"/>
      <c r="R504" s="138"/>
      <c r="S504" s="138"/>
      <c r="T504" s="138"/>
      <c r="U504" s="138"/>
      <c r="V504" s="138"/>
      <c r="W504" s="138"/>
      <c r="X504" s="136"/>
      <c r="AA504" s="145">
        <v>492</v>
      </c>
      <c r="AB504" s="146" t="str">
        <f t="shared" si="31"/>
        <v/>
      </c>
      <c r="AC504" s="146" t="str">
        <f t="shared" si="32"/>
        <v/>
      </c>
      <c r="AP504" s="149" t="str">
        <f t="shared" si="33"/>
        <v/>
      </c>
      <c r="AQ504" s="149" t="str">
        <f t="shared" si="34"/>
        <v/>
      </c>
    </row>
    <row r="505" spans="2:43" x14ac:dyDescent="0.2">
      <c r="B505" s="194">
        <v>493</v>
      </c>
      <c r="C505" s="249"/>
      <c r="D505" s="249"/>
      <c r="E505" s="138"/>
      <c r="F505" s="138"/>
      <c r="G505" s="218"/>
      <c r="H505" s="138"/>
      <c r="I505" s="138"/>
      <c r="J505" s="138"/>
      <c r="K505" s="138"/>
      <c r="L505" s="138"/>
      <c r="M505" s="138"/>
      <c r="N505" s="138"/>
      <c r="O505" s="138"/>
      <c r="Q505" s="138"/>
      <c r="R505" s="138"/>
      <c r="S505" s="138"/>
      <c r="T505" s="138"/>
      <c r="U505" s="138"/>
      <c r="V505" s="138"/>
      <c r="W505" s="138"/>
      <c r="X505" s="136"/>
      <c r="AA505" s="145">
        <v>493</v>
      </c>
      <c r="AB505" s="146" t="str">
        <f t="shared" si="31"/>
        <v/>
      </c>
      <c r="AC505" s="146" t="str">
        <f t="shared" si="32"/>
        <v/>
      </c>
      <c r="AP505" s="149" t="str">
        <f t="shared" si="33"/>
        <v/>
      </c>
      <c r="AQ505" s="149" t="str">
        <f t="shared" si="34"/>
        <v/>
      </c>
    </row>
    <row r="506" spans="2:43" x14ac:dyDescent="0.2">
      <c r="B506" s="194">
        <v>494</v>
      </c>
      <c r="C506" s="249"/>
      <c r="D506" s="249"/>
      <c r="E506" s="138"/>
      <c r="F506" s="138"/>
      <c r="G506" s="218"/>
      <c r="H506" s="138"/>
      <c r="I506" s="138"/>
      <c r="J506" s="138"/>
      <c r="K506" s="138"/>
      <c r="L506" s="138"/>
      <c r="M506" s="138"/>
      <c r="N506" s="138"/>
      <c r="O506" s="138"/>
      <c r="Q506" s="138"/>
      <c r="R506" s="138"/>
      <c r="S506" s="138"/>
      <c r="T506" s="138"/>
      <c r="U506" s="138"/>
      <c r="V506" s="138"/>
      <c r="W506" s="138"/>
      <c r="X506" s="136"/>
      <c r="AA506" s="145">
        <v>494</v>
      </c>
      <c r="AB506" s="146" t="str">
        <f t="shared" si="31"/>
        <v/>
      </c>
      <c r="AC506" s="146" t="str">
        <f t="shared" si="32"/>
        <v/>
      </c>
      <c r="AP506" s="149" t="str">
        <f t="shared" si="33"/>
        <v/>
      </c>
      <c r="AQ506" s="149" t="str">
        <f t="shared" si="34"/>
        <v/>
      </c>
    </row>
    <row r="507" spans="2:43" x14ac:dyDescent="0.2">
      <c r="B507" s="194">
        <v>495</v>
      </c>
      <c r="C507" s="249"/>
      <c r="D507" s="249"/>
      <c r="E507" s="138"/>
      <c r="F507" s="138"/>
      <c r="G507" s="218"/>
      <c r="H507" s="138"/>
      <c r="I507" s="138"/>
      <c r="J507" s="138"/>
      <c r="K507" s="138"/>
      <c r="L507" s="138"/>
      <c r="M507" s="138"/>
      <c r="N507" s="138"/>
      <c r="O507" s="138"/>
      <c r="Q507" s="138"/>
      <c r="R507" s="138"/>
      <c r="S507" s="138"/>
      <c r="T507" s="138"/>
      <c r="U507" s="138"/>
      <c r="V507" s="138"/>
      <c r="W507" s="138"/>
      <c r="X507" s="136"/>
      <c r="AA507" s="145">
        <v>495</v>
      </c>
      <c r="AB507" s="146" t="str">
        <f t="shared" si="31"/>
        <v/>
      </c>
      <c r="AC507" s="146" t="str">
        <f t="shared" si="32"/>
        <v/>
      </c>
      <c r="AP507" s="149" t="str">
        <f t="shared" si="33"/>
        <v/>
      </c>
      <c r="AQ507" s="149" t="str">
        <f t="shared" si="34"/>
        <v/>
      </c>
    </row>
    <row r="508" spans="2:43" x14ac:dyDescent="0.2">
      <c r="B508" s="194">
        <v>496</v>
      </c>
      <c r="C508" s="249"/>
      <c r="D508" s="249"/>
      <c r="E508" s="138"/>
      <c r="F508" s="138"/>
      <c r="G508" s="218"/>
      <c r="H508" s="138"/>
      <c r="I508" s="138"/>
      <c r="J508" s="138"/>
      <c r="K508" s="138"/>
      <c r="L508" s="138"/>
      <c r="M508" s="138"/>
      <c r="N508" s="138"/>
      <c r="O508" s="138"/>
      <c r="Q508" s="138"/>
      <c r="R508" s="138"/>
      <c r="S508" s="138"/>
      <c r="T508" s="138"/>
      <c r="U508" s="138"/>
      <c r="V508" s="138"/>
      <c r="W508" s="138"/>
      <c r="X508" s="136"/>
      <c r="AA508" s="145">
        <v>496</v>
      </c>
      <c r="AB508" s="146" t="str">
        <f t="shared" si="31"/>
        <v/>
      </c>
      <c r="AC508" s="146" t="str">
        <f t="shared" si="32"/>
        <v/>
      </c>
      <c r="AP508" s="149" t="str">
        <f t="shared" si="33"/>
        <v/>
      </c>
      <c r="AQ508" s="149" t="str">
        <f t="shared" si="34"/>
        <v/>
      </c>
    </row>
    <row r="509" spans="2:43" x14ac:dyDescent="0.2">
      <c r="B509" s="194">
        <v>497</v>
      </c>
      <c r="C509" s="249"/>
      <c r="D509" s="249"/>
      <c r="E509" s="138"/>
      <c r="F509" s="138"/>
      <c r="G509" s="218"/>
      <c r="H509" s="138"/>
      <c r="I509" s="138"/>
      <c r="J509" s="138"/>
      <c r="K509" s="138"/>
      <c r="L509" s="138"/>
      <c r="M509" s="138"/>
      <c r="N509" s="138"/>
      <c r="O509" s="138"/>
      <c r="Q509" s="138"/>
      <c r="R509" s="138"/>
      <c r="S509" s="138"/>
      <c r="T509" s="138"/>
      <c r="U509" s="138"/>
      <c r="V509" s="138"/>
      <c r="W509" s="138"/>
      <c r="X509" s="136"/>
      <c r="AA509" s="145">
        <v>497</v>
      </c>
      <c r="AB509" s="146" t="str">
        <f t="shared" si="31"/>
        <v/>
      </c>
      <c r="AC509" s="146" t="str">
        <f t="shared" si="32"/>
        <v/>
      </c>
      <c r="AP509" s="149" t="str">
        <f t="shared" si="33"/>
        <v/>
      </c>
      <c r="AQ509" s="149" t="str">
        <f t="shared" si="34"/>
        <v/>
      </c>
    </row>
    <row r="510" spans="2:43" x14ac:dyDescent="0.2">
      <c r="B510" s="194">
        <v>498</v>
      </c>
      <c r="C510" s="249"/>
      <c r="D510" s="249"/>
      <c r="E510" s="138"/>
      <c r="F510" s="138"/>
      <c r="G510" s="218"/>
      <c r="H510" s="138"/>
      <c r="I510" s="138"/>
      <c r="J510" s="138"/>
      <c r="K510" s="138"/>
      <c r="L510" s="138"/>
      <c r="M510" s="138"/>
      <c r="N510" s="138"/>
      <c r="O510" s="138"/>
      <c r="Q510" s="138"/>
      <c r="R510" s="138"/>
      <c r="S510" s="138"/>
      <c r="T510" s="138"/>
      <c r="U510" s="138"/>
      <c r="V510" s="138"/>
      <c r="W510" s="138"/>
      <c r="X510" s="136"/>
      <c r="AA510" s="145">
        <v>498</v>
      </c>
      <c r="AB510" s="146" t="str">
        <f t="shared" si="31"/>
        <v/>
      </c>
      <c r="AC510" s="146" t="str">
        <f t="shared" si="32"/>
        <v/>
      </c>
      <c r="AP510" s="149" t="str">
        <f t="shared" si="33"/>
        <v/>
      </c>
      <c r="AQ510" s="149" t="str">
        <f t="shared" si="34"/>
        <v/>
      </c>
    </row>
    <row r="511" spans="2:43" x14ac:dyDescent="0.2">
      <c r="B511" s="194">
        <v>499</v>
      </c>
      <c r="C511" s="249"/>
      <c r="D511" s="249"/>
      <c r="E511" s="138"/>
      <c r="F511" s="138"/>
      <c r="G511" s="218"/>
      <c r="H511" s="138"/>
      <c r="I511" s="138"/>
      <c r="J511" s="138"/>
      <c r="K511" s="138"/>
      <c r="L511" s="138"/>
      <c r="M511" s="138"/>
      <c r="N511" s="138"/>
      <c r="O511" s="138"/>
      <c r="Q511" s="138"/>
      <c r="R511" s="138"/>
      <c r="S511" s="138"/>
      <c r="T511" s="138"/>
      <c r="U511" s="138"/>
      <c r="V511" s="138"/>
      <c r="W511" s="138"/>
      <c r="X511" s="136"/>
      <c r="AA511" s="145">
        <v>499</v>
      </c>
      <c r="AB511" s="146" t="str">
        <f t="shared" si="31"/>
        <v/>
      </c>
      <c r="AC511" s="146" t="str">
        <f t="shared" si="32"/>
        <v/>
      </c>
      <c r="AP511" s="149" t="str">
        <f t="shared" si="33"/>
        <v/>
      </c>
      <c r="AQ511" s="149" t="str">
        <f t="shared" si="34"/>
        <v/>
      </c>
    </row>
    <row r="512" spans="2:43" x14ac:dyDescent="0.2">
      <c r="B512" s="194">
        <v>500</v>
      </c>
      <c r="C512" s="249"/>
      <c r="D512" s="249"/>
      <c r="E512" s="138"/>
      <c r="F512" s="138"/>
      <c r="G512" s="218"/>
      <c r="H512" s="138"/>
      <c r="I512" s="138"/>
      <c r="J512" s="138"/>
      <c r="K512" s="138"/>
      <c r="L512" s="138"/>
      <c r="M512" s="138"/>
      <c r="N512" s="138"/>
      <c r="O512" s="138"/>
      <c r="Q512" s="138"/>
      <c r="R512" s="138"/>
      <c r="S512" s="138"/>
      <c r="T512" s="138"/>
      <c r="U512" s="138"/>
      <c r="V512" s="138"/>
      <c r="W512" s="138"/>
      <c r="X512" s="136"/>
      <c r="AA512" s="145">
        <v>500</v>
      </c>
      <c r="AB512" s="146" t="str">
        <f t="shared" si="31"/>
        <v/>
      </c>
      <c r="AC512" s="146" t="str">
        <f t="shared" si="32"/>
        <v/>
      </c>
      <c r="AP512" s="149" t="str">
        <f t="shared" si="33"/>
        <v/>
      </c>
      <c r="AQ512" s="149" t="str">
        <f t="shared" si="34"/>
        <v/>
      </c>
    </row>
    <row r="513" spans="2:43" x14ac:dyDescent="0.2">
      <c r="B513" s="194">
        <v>501</v>
      </c>
      <c r="C513" s="249"/>
      <c r="D513" s="249"/>
      <c r="E513" s="138"/>
      <c r="F513" s="138"/>
      <c r="G513" s="218"/>
      <c r="H513" s="138"/>
      <c r="I513" s="138"/>
      <c r="J513" s="138"/>
      <c r="K513" s="138"/>
      <c r="L513" s="138"/>
      <c r="M513" s="138"/>
      <c r="N513" s="138"/>
      <c r="O513" s="138"/>
      <c r="Q513" s="138"/>
      <c r="R513" s="138"/>
      <c r="S513" s="138"/>
      <c r="T513" s="138"/>
      <c r="U513" s="138"/>
      <c r="V513" s="138"/>
      <c r="W513" s="138"/>
      <c r="X513" s="136"/>
      <c r="AA513" s="145">
        <v>501</v>
      </c>
      <c r="AB513" s="146" t="str">
        <f t="shared" si="31"/>
        <v/>
      </c>
      <c r="AC513" s="146" t="str">
        <f t="shared" si="32"/>
        <v/>
      </c>
      <c r="AP513" s="149" t="str">
        <f t="shared" si="33"/>
        <v/>
      </c>
      <c r="AQ513" s="149" t="str">
        <f t="shared" si="34"/>
        <v/>
      </c>
    </row>
    <row r="514" spans="2:43" x14ac:dyDescent="0.2">
      <c r="B514" s="194">
        <v>502</v>
      </c>
      <c r="C514" s="249"/>
      <c r="D514" s="249"/>
      <c r="E514" s="138"/>
      <c r="F514" s="138"/>
      <c r="G514" s="218"/>
      <c r="H514" s="138"/>
      <c r="I514" s="138"/>
      <c r="J514" s="138"/>
      <c r="K514" s="138"/>
      <c r="L514" s="138"/>
      <c r="M514" s="138"/>
      <c r="N514" s="138"/>
      <c r="O514" s="138"/>
      <c r="Q514" s="138"/>
      <c r="R514" s="138"/>
      <c r="S514" s="138"/>
      <c r="T514" s="138"/>
      <c r="U514" s="138"/>
      <c r="V514" s="138"/>
      <c r="W514" s="138"/>
      <c r="X514" s="136"/>
      <c r="AA514" s="145">
        <v>502</v>
      </c>
      <c r="AB514" s="146" t="str">
        <f t="shared" si="31"/>
        <v/>
      </c>
      <c r="AC514" s="146" t="str">
        <f t="shared" si="32"/>
        <v/>
      </c>
      <c r="AP514" s="149" t="str">
        <f t="shared" si="33"/>
        <v/>
      </c>
      <c r="AQ514" s="149" t="str">
        <f t="shared" si="34"/>
        <v/>
      </c>
    </row>
    <row r="515" spans="2:43" x14ac:dyDescent="0.2">
      <c r="B515" s="194">
        <v>503</v>
      </c>
      <c r="C515" s="249"/>
      <c r="D515" s="249"/>
      <c r="E515" s="138"/>
      <c r="F515" s="138"/>
      <c r="G515" s="218"/>
      <c r="H515" s="138"/>
      <c r="I515" s="138"/>
      <c r="J515" s="138"/>
      <c r="K515" s="138"/>
      <c r="L515" s="138"/>
      <c r="M515" s="138"/>
      <c r="N515" s="138"/>
      <c r="O515" s="138"/>
      <c r="Q515" s="138"/>
      <c r="R515" s="138"/>
      <c r="S515" s="138"/>
      <c r="T515" s="138"/>
      <c r="U515" s="138"/>
      <c r="V515" s="138"/>
      <c r="W515" s="138"/>
      <c r="X515" s="136"/>
      <c r="AA515" s="145">
        <v>503</v>
      </c>
      <c r="AB515" s="146" t="str">
        <f t="shared" si="31"/>
        <v/>
      </c>
      <c r="AC515" s="146" t="str">
        <f t="shared" si="32"/>
        <v/>
      </c>
      <c r="AP515" s="149" t="str">
        <f t="shared" si="33"/>
        <v/>
      </c>
      <c r="AQ515" s="149" t="str">
        <f t="shared" si="34"/>
        <v/>
      </c>
    </row>
    <row r="516" spans="2:43" x14ac:dyDescent="0.2">
      <c r="B516" s="194">
        <v>504</v>
      </c>
      <c r="C516" s="249"/>
      <c r="D516" s="249"/>
      <c r="E516" s="138"/>
      <c r="F516" s="138"/>
      <c r="G516" s="218"/>
      <c r="H516" s="138"/>
      <c r="I516" s="138"/>
      <c r="J516" s="138"/>
      <c r="K516" s="138"/>
      <c r="L516" s="138"/>
      <c r="M516" s="138"/>
      <c r="N516" s="138"/>
      <c r="O516" s="138"/>
      <c r="Q516" s="138"/>
      <c r="R516" s="138"/>
      <c r="S516" s="138"/>
      <c r="T516" s="138"/>
      <c r="U516" s="138"/>
      <c r="V516" s="138"/>
      <c r="W516" s="138"/>
      <c r="X516" s="136"/>
      <c r="AA516" s="145">
        <v>504</v>
      </c>
      <c r="AB516" s="146" t="str">
        <f t="shared" si="31"/>
        <v/>
      </c>
      <c r="AC516" s="146" t="str">
        <f t="shared" si="32"/>
        <v/>
      </c>
      <c r="AP516" s="149" t="str">
        <f t="shared" si="33"/>
        <v/>
      </c>
      <c r="AQ516" s="149" t="str">
        <f t="shared" si="34"/>
        <v/>
      </c>
    </row>
    <row r="517" spans="2:43" x14ac:dyDescent="0.2">
      <c r="B517" s="194">
        <v>505</v>
      </c>
      <c r="C517" s="249"/>
      <c r="D517" s="249"/>
      <c r="E517" s="138"/>
      <c r="F517" s="138"/>
      <c r="G517" s="218"/>
      <c r="H517" s="138"/>
      <c r="I517" s="138"/>
      <c r="J517" s="138"/>
      <c r="K517" s="138"/>
      <c r="L517" s="138"/>
      <c r="M517" s="138"/>
      <c r="N517" s="138"/>
      <c r="O517" s="138"/>
      <c r="Q517" s="138"/>
      <c r="R517" s="138"/>
      <c r="S517" s="138"/>
      <c r="T517" s="138"/>
      <c r="U517" s="138"/>
      <c r="V517" s="138"/>
      <c r="W517" s="138"/>
      <c r="X517" s="136"/>
      <c r="AA517" s="145">
        <v>505</v>
      </c>
      <c r="AB517" s="146" t="str">
        <f t="shared" si="31"/>
        <v/>
      </c>
      <c r="AC517" s="146" t="str">
        <f t="shared" si="32"/>
        <v/>
      </c>
      <c r="AP517" s="149" t="str">
        <f t="shared" si="33"/>
        <v/>
      </c>
      <c r="AQ517" s="149" t="str">
        <f t="shared" si="34"/>
        <v/>
      </c>
    </row>
    <row r="518" spans="2:43" x14ac:dyDescent="0.2">
      <c r="B518" s="194">
        <v>506</v>
      </c>
      <c r="C518" s="249"/>
      <c r="D518" s="249"/>
      <c r="E518" s="138"/>
      <c r="F518" s="138"/>
      <c r="G518" s="218"/>
      <c r="H518" s="138"/>
      <c r="I518" s="138"/>
      <c r="J518" s="138"/>
      <c r="K518" s="138"/>
      <c r="L518" s="138"/>
      <c r="M518" s="138"/>
      <c r="N518" s="138"/>
      <c r="O518" s="138"/>
      <c r="Q518" s="138"/>
      <c r="R518" s="138"/>
      <c r="S518" s="138"/>
      <c r="T518" s="138"/>
      <c r="U518" s="138"/>
      <c r="V518" s="138"/>
      <c r="W518" s="138"/>
      <c r="X518" s="136"/>
      <c r="AA518" s="145">
        <v>506</v>
      </c>
      <c r="AB518" s="146" t="str">
        <f t="shared" si="31"/>
        <v/>
      </c>
      <c r="AC518" s="146" t="str">
        <f t="shared" si="32"/>
        <v/>
      </c>
      <c r="AP518" s="149" t="str">
        <f t="shared" si="33"/>
        <v/>
      </c>
      <c r="AQ518" s="149" t="str">
        <f t="shared" si="34"/>
        <v/>
      </c>
    </row>
    <row r="519" spans="2:43" x14ac:dyDescent="0.2">
      <c r="B519" s="194">
        <v>507</v>
      </c>
      <c r="C519" s="249"/>
      <c r="D519" s="249"/>
      <c r="E519" s="138"/>
      <c r="F519" s="138"/>
      <c r="G519" s="218"/>
      <c r="H519" s="138"/>
      <c r="I519" s="138"/>
      <c r="J519" s="138"/>
      <c r="K519" s="138"/>
      <c r="L519" s="138"/>
      <c r="M519" s="138"/>
      <c r="N519" s="138"/>
      <c r="O519" s="138"/>
      <c r="Q519" s="138"/>
      <c r="R519" s="138"/>
      <c r="S519" s="138"/>
      <c r="T519" s="138"/>
      <c r="U519" s="138"/>
      <c r="V519" s="138"/>
      <c r="W519" s="138"/>
      <c r="X519" s="136"/>
      <c r="AA519" s="145">
        <v>507</v>
      </c>
      <c r="AB519" s="146" t="str">
        <f t="shared" si="31"/>
        <v/>
      </c>
      <c r="AC519" s="146" t="str">
        <f t="shared" si="32"/>
        <v/>
      </c>
      <c r="AP519" s="149" t="str">
        <f t="shared" si="33"/>
        <v/>
      </c>
      <c r="AQ519" s="149" t="str">
        <f t="shared" si="34"/>
        <v/>
      </c>
    </row>
    <row r="520" spans="2:43" x14ac:dyDescent="0.2">
      <c r="B520" s="194">
        <v>508</v>
      </c>
      <c r="C520" s="249"/>
      <c r="D520" s="249"/>
      <c r="E520" s="138"/>
      <c r="F520" s="138"/>
      <c r="G520" s="218"/>
      <c r="H520" s="138"/>
      <c r="I520" s="138"/>
      <c r="J520" s="138"/>
      <c r="K520" s="138"/>
      <c r="L520" s="138"/>
      <c r="M520" s="138"/>
      <c r="N520" s="138"/>
      <c r="O520" s="138"/>
      <c r="Q520" s="138"/>
      <c r="R520" s="138"/>
      <c r="S520" s="138"/>
      <c r="T520" s="138"/>
      <c r="U520" s="138"/>
      <c r="V520" s="138"/>
      <c r="W520" s="138"/>
      <c r="X520" s="136"/>
      <c r="AA520" s="145">
        <v>508</v>
      </c>
      <c r="AB520" s="146" t="str">
        <f t="shared" si="31"/>
        <v/>
      </c>
      <c r="AC520" s="146" t="str">
        <f t="shared" si="32"/>
        <v/>
      </c>
      <c r="AP520" s="149" t="str">
        <f t="shared" si="33"/>
        <v/>
      </c>
      <c r="AQ520" s="149" t="str">
        <f t="shared" si="34"/>
        <v/>
      </c>
    </row>
    <row r="521" spans="2:43" x14ac:dyDescent="0.2">
      <c r="B521" s="194">
        <v>509</v>
      </c>
      <c r="C521" s="249"/>
      <c r="D521" s="249"/>
      <c r="E521" s="138"/>
      <c r="F521" s="138"/>
      <c r="G521" s="218"/>
      <c r="H521" s="138"/>
      <c r="I521" s="138"/>
      <c r="J521" s="138"/>
      <c r="K521" s="138"/>
      <c r="L521" s="138"/>
      <c r="M521" s="138"/>
      <c r="N521" s="138"/>
      <c r="O521" s="138"/>
      <c r="Q521" s="138"/>
      <c r="R521" s="138"/>
      <c r="S521" s="138"/>
      <c r="T521" s="138"/>
      <c r="U521" s="138"/>
      <c r="V521" s="138"/>
      <c r="W521" s="138"/>
      <c r="X521" s="136"/>
      <c r="AA521" s="145">
        <v>509</v>
      </c>
      <c r="AB521" s="146" t="str">
        <f t="shared" si="31"/>
        <v/>
      </c>
      <c r="AC521" s="146" t="str">
        <f t="shared" si="32"/>
        <v/>
      </c>
      <c r="AP521" s="149" t="str">
        <f t="shared" si="33"/>
        <v/>
      </c>
      <c r="AQ521" s="149" t="str">
        <f t="shared" si="34"/>
        <v/>
      </c>
    </row>
    <row r="522" spans="2:43" x14ac:dyDescent="0.2">
      <c r="B522" s="194">
        <v>510</v>
      </c>
      <c r="C522" s="249"/>
      <c r="D522" s="249"/>
      <c r="E522" s="138"/>
      <c r="F522" s="138"/>
      <c r="G522" s="218"/>
      <c r="H522" s="138"/>
      <c r="I522" s="138"/>
      <c r="J522" s="138"/>
      <c r="K522" s="138"/>
      <c r="L522" s="138"/>
      <c r="M522" s="138"/>
      <c r="N522" s="138"/>
      <c r="O522" s="138"/>
      <c r="Q522" s="138"/>
      <c r="R522" s="138"/>
      <c r="S522" s="138"/>
      <c r="T522" s="138"/>
      <c r="U522" s="138"/>
      <c r="V522" s="138"/>
      <c r="W522" s="138"/>
      <c r="X522" s="136"/>
      <c r="AA522" s="145">
        <v>510</v>
      </c>
      <c r="AB522" s="146" t="str">
        <f t="shared" si="31"/>
        <v/>
      </c>
      <c r="AC522" s="146" t="str">
        <f t="shared" si="32"/>
        <v/>
      </c>
      <c r="AP522" s="149" t="str">
        <f t="shared" si="33"/>
        <v/>
      </c>
      <c r="AQ522" s="149" t="str">
        <f t="shared" si="34"/>
        <v/>
      </c>
    </row>
    <row r="523" spans="2:43" x14ac:dyDescent="0.2">
      <c r="B523" s="194">
        <v>511</v>
      </c>
      <c r="C523" s="249"/>
      <c r="D523" s="249"/>
      <c r="E523" s="138"/>
      <c r="F523" s="138"/>
      <c r="G523" s="218"/>
      <c r="H523" s="138"/>
      <c r="I523" s="138"/>
      <c r="J523" s="138"/>
      <c r="K523" s="138"/>
      <c r="L523" s="138"/>
      <c r="M523" s="138"/>
      <c r="N523" s="138"/>
      <c r="O523" s="138"/>
      <c r="Q523" s="138"/>
      <c r="R523" s="138"/>
      <c r="S523" s="138"/>
      <c r="T523" s="138"/>
      <c r="U523" s="138"/>
      <c r="V523" s="138"/>
      <c r="W523" s="138"/>
      <c r="X523" s="136"/>
      <c r="AA523" s="145">
        <v>511</v>
      </c>
      <c r="AB523" s="146" t="str">
        <f t="shared" si="31"/>
        <v/>
      </c>
      <c r="AC523" s="146" t="str">
        <f t="shared" si="32"/>
        <v/>
      </c>
      <c r="AP523" s="149" t="str">
        <f t="shared" si="33"/>
        <v/>
      </c>
      <c r="AQ523" s="149" t="str">
        <f t="shared" si="34"/>
        <v/>
      </c>
    </row>
    <row r="524" spans="2:43" x14ac:dyDescent="0.2">
      <c r="B524" s="194">
        <v>512</v>
      </c>
      <c r="C524" s="249"/>
      <c r="D524" s="249"/>
      <c r="E524" s="138"/>
      <c r="F524" s="138"/>
      <c r="G524" s="218"/>
      <c r="H524" s="138"/>
      <c r="I524" s="138"/>
      <c r="J524" s="138"/>
      <c r="K524" s="138"/>
      <c r="L524" s="138"/>
      <c r="M524" s="138"/>
      <c r="N524" s="138"/>
      <c r="O524" s="138"/>
      <c r="Q524" s="138"/>
      <c r="R524" s="138"/>
      <c r="S524" s="138"/>
      <c r="T524" s="138"/>
      <c r="U524" s="138"/>
      <c r="V524" s="138"/>
      <c r="W524" s="138"/>
      <c r="X524" s="136"/>
      <c r="AA524" s="145">
        <v>512</v>
      </c>
      <c r="AB524" s="146" t="str">
        <f t="shared" si="31"/>
        <v/>
      </c>
      <c r="AC524" s="146" t="str">
        <f t="shared" si="32"/>
        <v/>
      </c>
      <c r="AP524" s="149" t="str">
        <f t="shared" si="33"/>
        <v/>
      </c>
      <c r="AQ524" s="149" t="str">
        <f t="shared" si="34"/>
        <v/>
      </c>
    </row>
    <row r="525" spans="2:43" x14ac:dyDescent="0.2">
      <c r="B525" s="194">
        <v>513</v>
      </c>
      <c r="C525" s="249"/>
      <c r="D525" s="249"/>
      <c r="E525" s="138"/>
      <c r="F525" s="138"/>
      <c r="G525" s="218"/>
      <c r="H525" s="138"/>
      <c r="I525" s="138"/>
      <c r="J525" s="138"/>
      <c r="K525" s="138"/>
      <c r="L525" s="138"/>
      <c r="M525" s="138"/>
      <c r="N525" s="138"/>
      <c r="O525" s="138"/>
      <c r="Q525" s="138"/>
      <c r="R525" s="138"/>
      <c r="S525" s="138"/>
      <c r="T525" s="138"/>
      <c r="U525" s="138"/>
      <c r="V525" s="138"/>
      <c r="W525" s="138"/>
      <c r="X525" s="136"/>
      <c r="AA525" s="145">
        <v>513</v>
      </c>
      <c r="AB525" s="146" t="str">
        <f t="shared" si="31"/>
        <v/>
      </c>
      <c r="AC525" s="146" t="str">
        <f t="shared" si="32"/>
        <v/>
      </c>
      <c r="AP525" s="149" t="str">
        <f t="shared" si="33"/>
        <v/>
      </c>
      <c r="AQ525" s="149" t="str">
        <f t="shared" si="34"/>
        <v/>
      </c>
    </row>
    <row r="526" spans="2:43" x14ac:dyDescent="0.2">
      <c r="B526" s="194">
        <v>514</v>
      </c>
      <c r="C526" s="249"/>
      <c r="D526" s="249"/>
      <c r="E526" s="138"/>
      <c r="F526" s="138"/>
      <c r="G526" s="218"/>
      <c r="H526" s="138"/>
      <c r="I526" s="138"/>
      <c r="J526" s="138"/>
      <c r="K526" s="138"/>
      <c r="L526" s="138"/>
      <c r="M526" s="138"/>
      <c r="N526" s="138"/>
      <c r="O526" s="138"/>
      <c r="Q526" s="138"/>
      <c r="R526" s="138"/>
      <c r="S526" s="138"/>
      <c r="T526" s="138"/>
      <c r="U526" s="138"/>
      <c r="V526" s="138"/>
      <c r="W526" s="138"/>
      <c r="X526" s="136"/>
      <c r="AA526" s="145">
        <v>514</v>
      </c>
      <c r="AB526" s="146" t="str">
        <f t="shared" ref="AB526:AB589" si="35">IF(AND(C526=1,D526&lt;&gt;0),D526,"")</f>
        <v/>
      </c>
      <c r="AC526" s="146" t="str">
        <f t="shared" ref="AC526:AC589" si="36">IF(AND(C526=2,D526&lt;&gt;0),D526,"")</f>
        <v/>
      </c>
      <c r="AP526" s="149" t="str">
        <f t="shared" si="33"/>
        <v/>
      </c>
      <c r="AQ526" s="149" t="str">
        <f t="shared" si="34"/>
        <v/>
      </c>
    </row>
    <row r="527" spans="2:43" x14ac:dyDescent="0.2">
      <c r="B527" s="194">
        <v>515</v>
      </c>
      <c r="C527" s="249"/>
      <c r="D527" s="249"/>
      <c r="E527" s="138"/>
      <c r="F527" s="138"/>
      <c r="G527" s="218"/>
      <c r="H527" s="138"/>
      <c r="I527" s="138"/>
      <c r="J527" s="138"/>
      <c r="K527" s="138"/>
      <c r="L527" s="138"/>
      <c r="M527" s="138"/>
      <c r="N527" s="138"/>
      <c r="O527" s="138"/>
      <c r="Q527" s="138"/>
      <c r="R527" s="138"/>
      <c r="S527" s="138"/>
      <c r="T527" s="138"/>
      <c r="U527" s="138"/>
      <c r="V527" s="138"/>
      <c r="W527" s="138"/>
      <c r="X527" s="136"/>
      <c r="AA527" s="145">
        <v>515</v>
      </c>
      <c r="AB527" s="146" t="str">
        <f t="shared" si="35"/>
        <v/>
      </c>
      <c r="AC527" s="146" t="str">
        <f t="shared" si="36"/>
        <v/>
      </c>
      <c r="AP527" s="149" t="str">
        <f t="shared" ref="AP527:AP590" si="37">IF(AB526="","",ABS(AB526-$K$13))</f>
        <v/>
      </c>
      <c r="AQ527" s="149" t="str">
        <f t="shared" ref="AQ527:AQ590" si="38">IF(AC526="","",ABS(AC526-$K$14))</f>
        <v/>
      </c>
    </row>
    <row r="528" spans="2:43" x14ac:dyDescent="0.2">
      <c r="B528" s="194">
        <v>516</v>
      </c>
      <c r="C528" s="249"/>
      <c r="D528" s="249"/>
      <c r="E528" s="138"/>
      <c r="F528" s="138"/>
      <c r="G528" s="218"/>
      <c r="H528" s="138"/>
      <c r="I528" s="138"/>
      <c r="J528" s="138"/>
      <c r="K528" s="138"/>
      <c r="L528" s="138"/>
      <c r="M528" s="138"/>
      <c r="N528" s="138"/>
      <c r="O528" s="138"/>
      <c r="Q528" s="138"/>
      <c r="R528" s="138"/>
      <c r="S528" s="138"/>
      <c r="T528" s="138"/>
      <c r="U528" s="138"/>
      <c r="V528" s="138"/>
      <c r="W528" s="138"/>
      <c r="X528" s="136"/>
      <c r="AA528" s="145">
        <v>516</v>
      </c>
      <c r="AB528" s="146" t="str">
        <f t="shared" si="35"/>
        <v/>
      </c>
      <c r="AC528" s="146" t="str">
        <f t="shared" si="36"/>
        <v/>
      </c>
      <c r="AP528" s="149" t="str">
        <f t="shared" si="37"/>
        <v/>
      </c>
      <c r="AQ528" s="149" t="str">
        <f t="shared" si="38"/>
        <v/>
      </c>
    </row>
    <row r="529" spans="2:43" x14ac:dyDescent="0.2">
      <c r="B529" s="194">
        <v>517</v>
      </c>
      <c r="C529" s="249"/>
      <c r="D529" s="249"/>
      <c r="E529" s="138"/>
      <c r="F529" s="138"/>
      <c r="G529" s="218"/>
      <c r="H529" s="138"/>
      <c r="I529" s="138"/>
      <c r="J529" s="138"/>
      <c r="K529" s="138"/>
      <c r="L529" s="138"/>
      <c r="M529" s="138"/>
      <c r="N529" s="138"/>
      <c r="O529" s="138"/>
      <c r="Q529" s="138"/>
      <c r="R529" s="138"/>
      <c r="S529" s="138"/>
      <c r="T529" s="138"/>
      <c r="U529" s="138"/>
      <c r="V529" s="138"/>
      <c r="W529" s="138"/>
      <c r="X529" s="136"/>
      <c r="AA529" s="145">
        <v>517</v>
      </c>
      <c r="AB529" s="146" t="str">
        <f t="shared" si="35"/>
        <v/>
      </c>
      <c r="AC529" s="146" t="str">
        <f t="shared" si="36"/>
        <v/>
      </c>
      <c r="AP529" s="149" t="str">
        <f t="shared" si="37"/>
        <v/>
      </c>
      <c r="AQ529" s="149" t="str">
        <f t="shared" si="38"/>
        <v/>
      </c>
    </row>
    <row r="530" spans="2:43" x14ac:dyDescent="0.2">
      <c r="B530" s="194">
        <v>518</v>
      </c>
      <c r="C530" s="249"/>
      <c r="D530" s="249"/>
      <c r="E530" s="138"/>
      <c r="F530" s="138"/>
      <c r="G530" s="218"/>
      <c r="H530" s="138"/>
      <c r="I530" s="138"/>
      <c r="J530" s="138"/>
      <c r="K530" s="138"/>
      <c r="L530" s="138"/>
      <c r="M530" s="138"/>
      <c r="N530" s="138"/>
      <c r="O530" s="138"/>
      <c r="Q530" s="138"/>
      <c r="R530" s="138"/>
      <c r="S530" s="138"/>
      <c r="T530" s="138"/>
      <c r="U530" s="138"/>
      <c r="V530" s="138"/>
      <c r="W530" s="138"/>
      <c r="X530" s="136"/>
      <c r="AA530" s="145">
        <v>518</v>
      </c>
      <c r="AB530" s="146" t="str">
        <f t="shared" si="35"/>
        <v/>
      </c>
      <c r="AC530" s="146" t="str">
        <f t="shared" si="36"/>
        <v/>
      </c>
      <c r="AP530" s="149" t="str">
        <f t="shared" si="37"/>
        <v/>
      </c>
      <c r="AQ530" s="149" t="str">
        <f t="shared" si="38"/>
        <v/>
      </c>
    </row>
    <row r="531" spans="2:43" x14ac:dyDescent="0.2">
      <c r="B531" s="194">
        <v>519</v>
      </c>
      <c r="C531" s="249"/>
      <c r="D531" s="249"/>
      <c r="E531" s="138"/>
      <c r="F531" s="138"/>
      <c r="G531" s="218"/>
      <c r="H531" s="138"/>
      <c r="I531" s="138"/>
      <c r="J531" s="138"/>
      <c r="K531" s="138"/>
      <c r="L531" s="138"/>
      <c r="M531" s="138"/>
      <c r="N531" s="138"/>
      <c r="O531" s="138"/>
      <c r="Q531" s="138"/>
      <c r="R531" s="138"/>
      <c r="S531" s="138"/>
      <c r="T531" s="138"/>
      <c r="U531" s="138"/>
      <c r="V531" s="138"/>
      <c r="W531" s="138"/>
      <c r="X531" s="136"/>
      <c r="AA531" s="145">
        <v>519</v>
      </c>
      <c r="AB531" s="146" t="str">
        <f t="shared" si="35"/>
        <v/>
      </c>
      <c r="AC531" s="146" t="str">
        <f t="shared" si="36"/>
        <v/>
      </c>
      <c r="AP531" s="149" t="str">
        <f t="shared" si="37"/>
        <v/>
      </c>
      <c r="AQ531" s="149" t="str">
        <f t="shared" si="38"/>
        <v/>
      </c>
    </row>
    <row r="532" spans="2:43" x14ac:dyDescent="0.2">
      <c r="B532" s="194">
        <v>520</v>
      </c>
      <c r="C532" s="249"/>
      <c r="D532" s="249"/>
      <c r="E532" s="138"/>
      <c r="F532" s="138"/>
      <c r="G532" s="218"/>
      <c r="H532" s="138"/>
      <c r="I532" s="138"/>
      <c r="J532" s="138"/>
      <c r="K532" s="138"/>
      <c r="L532" s="138"/>
      <c r="M532" s="138"/>
      <c r="N532" s="138"/>
      <c r="O532" s="138"/>
      <c r="Q532" s="138"/>
      <c r="R532" s="138"/>
      <c r="S532" s="138"/>
      <c r="T532" s="138"/>
      <c r="U532" s="138"/>
      <c r="V532" s="138"/>
      <c r="W532" s="138"/>
      <c r="X532" s="136"/>
      <c r="AA532" s="145">
        <v>520</v>
      </c>
      <c r="AB532" s="146" t="str">
        <f t="shared" si="35"/>
        <v/>
      </c>
      <c r="AC532" s="146" t="str">
        <f t="shared" si="36"/>
        <v/>
      </c>
      <c r="AP532" s="149" t="str">
        <f t="shared" si="37"/>
        <v/>
      </c>
      <c r="AQ532" s="149" t="str">
        <f t="shared" si="38"/>
        <v/>
      </c>
    </row>
    <row r="533" spans="2:43" x14ac:dyDescent="0.2">
      <c r="B533" s="194">
        <v>521</v>
      </c>
      <c r="C533" s="249"/>
      <c r="D533" s="249"/>
      <c r="E533" s="138"/>
      <c r="F533" s="138"/>
      <c r="G533" s="218"/>
      <c r="H533" s="138"/>
      <c r="I533" s="138"/>
      <c r="J533" s="138"/>
      <c r="K533" s="138"/>
      <c r="L533" s="138"/>
      <c r="M533" s="138"/>
      <c r="N533" s="138"/>
      <c r="O533" s="138"/>
      <c r="Q533" s="138"/>
      <c r="R533" s="138"/>
      <c r="S533" s="138"/>
      <c r="T533" s="138"/>
      <c r="U533" s="138"/>
      <c r="V533" s="138"/>
      <c r="W533" s="138"/>
      <c r="X533" s="136"/>
      <c r="AA533" s="145">
        <v>521</v>
      </c>
      <c r="AB533" s="146" t="str">
        <f t="shared" si="35"/>
        <v/>
      </c>
      <c r="AC533" s="146" t="str">
        <f t="shared" si="36"/>
        <v/>
      </c>
      <c r="AP533" s="149" t="str">
        <f t="shared" si="37"/>
        <v/>
      </c>
      <c r="AQ533" s="149" t="str">
        <f t="shared" si="38"/>
        <v/>
      </c>
    </row>
    <row r="534" spans="2:43" x14ac:dyDescent="0.2">
      <c r="B534" s="194">
        <v>522</v>
      </c>
      <c r="C534" s="249"/>
      <c r="D534" s="249"/>
      <c r="E534" s="138"/>
      <c r="F534" s="138"/>
      <c r="G534" s="218"/>
      <c r="H534" s="138"/>
      <c r="I534" s="138"/>
      <c r="J534" s="138"/>
      <c r="K534" s="138"/>
      <c r="L534" s="138"/>
      <c r="M534" s="138"/>
      <c r="N534" s="138"/>
      <c r="O534" s="138"/>
      <c r="Q534" s="138"/>
      <c r="R534" s="138"/>
      <c r="S534" s="138"/>
      <c r="T534" s="138"/>
      <c r="U534" s="138"/>
      <c r="V534" s="138"/>
      <c r="W534" s="138"/>
      <c r="X534" s="136"/>
      <c r="AA534" s="145">
        <v>522</v>
      </c>
      <c r="AB534" s="146" t="str">
        <f t="shared" si="35"/>
        <v/>
      </c>
      <c r="AC534" s="146" t="str">
        <f t="shared" si="36"/>
        <v/>
      </c>
      <c r="AP534" s="149" t="str">
        <f t="shared" si="37"/>
        <v/>
      </c>
      <c r="AQ534" s="149" t="str">
        <f t="shared" si="38"/>
        <v/>
      </c>
    </row>
    <row r="535" spans="2:43" x14ac:dyDescent="0.2">
      <c r="B535" s="194">
        <v>523</v>
      </c>
      <c r="C535" s="249"/>
      <c r="D535" s="249"/>
      <c r="E535" s="138"/>
      <c r="F535" s="138"/>
      <c r="G535" s="218"/>
      <c r="H535" s="138"/>
      <c r="I535" s="138"/>
      <c r="J535" s="138"/>
      <c r="K535" s="138"/>
      <c r="L535" s="138"/>
      <c r="M535" s="138"/>
      <c r="N535" s="138"/>
      <c r="O535" s="138"/>
      <c r="Q535" s="138"/>
      <c r="R535" s="138"/>
      <c r="S535" s="138"/>
      <c r="T535" s="138"/>
      <c r="U535" s="138"/>
      <c r="V535" s="138"/>
      <c r="W535" s="138"/>
      <c r="X535" s="136"/>
      <c r="AA535" s="145">
        <v>523</v>
      </c>
      <c r="AB535" s="146" t="str">
        <f t="shared" si="35"/>
        <v/>
      </c>
      <c r="AC535" s="146" t="str">
        <f t="shared" si="36"/>
        <v/>
      </c>
      <c r="AP535" s="149" t="str">
        <f t="shared" si="37"/>
        <v/>
      </c>
      <c r="AQ535" s="149" t="str">
        <f t="shared" si="38"/>
        <v/>
      </c>
    </row>
    <row r="536" spans="2:43" x14ac:dyDescent="0.2">
      <c r="B536" s="194">
        <v>524</v>
      </c>
      <c r="C536" s="249"/>
      <c r="D536" s="249"/>
      <c r="E536" s="138"/>
      <c r="F536" s="138"/>
      <c r="G536" s="218"/>
      <c r="H536" s="138"/>
      <c r="I536" s="138"/>
      <c r="J536" s="138"/>
      <c r="K536" s="138"/>
      <c r="L536" s="138"/>
      <c r="M536" s="138"/>
      <c r="N536" s="138"/>
      <c r="O536" s="138"/>
      <c r="Q536" s="138"/>
      <c r="R536" s="138"/>
      <c r="S536" s="138"/>
      <c r="T536" s="138"/>
      <c r="U536" s="138"/>
      <c r="V536" s="138"/>
      <c r="W536" s="138"/>
      <c r="X536" s="136"/>
      <c r="AA536" s="145">
        <v>524</v>
      </c>
      <c r="AB536" s="146" t="str">
        <f t="shared" si="35"/>
        <v/>
      </c>
      <c r="AC536" s="146" t="str">
        <f t="shared" si="36"/>
        <v/>
      </c>
      <c r="AP536" s="149" t="str">
        <f t="shared" si="37"/>
        <v/>
      </c>
      <c r="AQ536" s="149" t="str">
        <f t="shared" si="38"/>
        <v/>
      </c>
    </row>
    <row r="537" spans="2:43" x14ac:dyDescent="0.2">
      <c r="B537" s="194">
        <v>525</v>
      </c>
      <c r="C537" s="249"/>
      <c r="D537" s="249"/>
      <c r="E537" s="138"/>
      <c r="F537" s="138"/>
      <c r="G537" s="218"/>
      <c r="H537" s="138"/>
      <c r="I537" s="138"/>
      <c r="J537" s="138"/>
      <c r="K537" s="138"/>
      <c r="L537" s="138"/>
      <c r="M537" s="138"/>
      <c r="N537" s="138"/>
      <c r="O537" s="138"/>
      <c r="Q537" s="138"/>
      <c r="R537" s="138"/>
      <c r="S537" s="138"/>
      <c r="T537" s="138"/>
      <c r="U537" s="138"/>
      <c r="V537" s="138"/>
      <c r="W537" s="138"/>
      <c r="X537" s="136"/>
      <c r="AA537" s="145">
        <v>525</v>
      </c>
      <c r="AB537" s="146" t="str">
        <f t="shared" si="35"/>
        <v/>
      </c>
      <c r="AC537" s="146" t="str">
        <f t="shared" si="36"/>
        <v/>
      </c>
      <c r="AP537" s="149" t="str">
        <f t="shared" si="37"/>
        <v/>
      </c>
      <c r="AQ537" s="149" t="str">
        <f t="shared" si="38"/>
        <v/>
      </c>
    </row>
    <row r="538" spans="2:43" x14ac:dyDescent="0.2">
      <c r="B538" s="194">
        <v>526</v>
      </c>
      <c r="C538" s="249"/>
      <c r="D538" s="249"/>
      <c r="E538" s="138"/>
      <c r="F538" s="138"/>
      <c r="G538" s="218"/>
      <c r="H538" s="138"/>
      <c r="I538" s="138"/>
      <c r="J538" s="138"/>
      <c r="K538" s="138"/>
      <c r="L538" s="138"/>
      <c r="M538" s="138"/>
      <c r="N538" s="138"/>
      <c r="O538" s="138"/>
      <c r="Q538" s="138"/>
      <c r="R538" s="138"/>
      <c r="S538" s="138"/>
      <c r="T538" s="138"/>
      <c r="U538" s="138"/>
      <c r="V538" s="138"/>
      <c r="W538" s="138"/>
      <c r="X538" s="136"/>
      <c r="AA538" s="145">
        <v>526</v>
      </c>
      <c r="AB538" s="146" t="str">
        <f t="shared" si="35"/>
        <v/>
      </c>
      <c r="AC538" s="146" t="str">
        <f t="shared" si="36"/>
        <v/>
      </c>
      <c r="AP538" s="149" t="str">
        <f t="shared" si="37"/>
        <v/>
      </c>
      <c r="AQ538" s="149" t="str">
        <f t="shared" si="38"/>
        <v/>
      </c>
    </row>
    <row r="539" spans="2:43" x14ac:dyDescent="0.2">
      <c r="B539" s="194">
        <v>527</v>
      </c>
      <c r="C539" s="249"/>
      <c r="D539" s="249"/>
      <c r="E539" s="138"/>
      <c r="F539" s="138"/>
      <c r="G539" s="218"/>
      <c r="H539" s="138"/>
      <c r="I539" s="138"/>
      <c r="J539" s="138"/>
      <c r="K539" s="138"/>
      <c r="L539" s="138"/>
      <c r="M539" s="138"/>
      <c r="N539" s="138"/>
      <c r="O539" s="138"/>
      <c r="Q539" s="138"/>
      <c r="R539" s="138"/>
      <c r="S539" s="138"/>
      <c r="T539" s="138"/>
      <c r="U539" s="138"/>
      <c r="V539" s="138"/>
      <c r="W539" s="138"/>
      <c r="X539" s="136"/>
      <c r="AA539" s="145">
        <v>527</v>
      </c>
      <c r="AB539" s="146" t="str">
        <f t="shared" si="35"/>
        <v/>
      </c>
      <c r="AC539" s="146" t="str">
        <f t="shared" si="36"/>
        <v/>
      </c>
      <c r="AP539" s="149" t="str">
        <f t="shared" si="37"/>
        <v/>
      </c>
      <c r="AQ539" s="149" t="str">
        <f t="shared" si="38"/>
        <v/>
      </c>
    </row>
    <row r="540" spans="2:43" x14ac:dyDescent="0.2">
      <c r="B540" s="194">
        <v>528</v>
      </c>
      <c r="C540" s="249"/>
      <c r="D540" s="249"/>
      <c r="E540" s="138"/>
      <c r="F540" s="138"/>
      <c r="G540" s="218"/>
      <c r="H540" s="138"/>
      <c r="I540" s="138"/>
      <c r="J540" s="138"/>
      <c r="K540" s="138"/>
      <c r="L540" s="138"/>
      <c r="M540" s="138"/>
      <c r="N540" s="138"/>
      <c r="O540" s="138"/>
      <c r="Q540" s="138"/>
      <c r="R540" s="138"/>
      <c r="S540" s="138"/>
      <c r="T540" s="138"/>
      <c r="U540" s="138"/>
      <c r="V540" s="138"/>
      <c r="W540" s="138"/>
      <c r="X540" s="136"/>
      <c r="AA540" s="145">
        <v>528</v>
      </c>
      <c r="AB540" s="146" t="str">
        <f t="shared" si="35"/>
        <v/>
      </c>
      <c r="AC540" s="146" t="str">
        <f t="shared" si="36"/>
        <v/>
      </c>
      <c r="AP540" s="149" t="str">
        <f t="shared" si="37"/>
        <v/>
      </c>
      <c r="AQ540" s="149" t="str">
        <f t="shared" si="38"/>
        <v/>
      </c>
    </row>
    <row r="541" spans="2:43" x14ac:dyDescent="0.2">
      <c r="B541" s="194">
        <v>529</v>
      </c>
      <c r="C541" s="249"/>
      <c r="D541" s="249"/>
      <c r="E541" s="138"/>
      <c r="F541" s="138"/>
      <c r="G541" s="218"/>
      <c r="H541" s="138"/>
      <c r="I541" s="138"/>
      <c r="J541" s="138"/>
      <c r="K541" s="138"/>
      <c r="L541" s="138"/>
      <c r="M541" s="138"/>
      <c r="N541" s="138"/>
      <c r="O541" s="138"/>
      <c r="Q541" s="138"/>
      <c r="R541" s="138"/>
      <c r="S541" s="138"/>
      <c r="T541" s="138"/>
      <c r="U541" s="138"/>
      <c r="V541" s="138"/>
      <c r="W541" s="138"/>
      <c r="X541" s="136"/>
      <c r="AA541" s="145">
        <v>529</v>
      </c>
      <c r="AB541" s="146" t="str">
        <f t="shared" si="35"/>
        <v/>
      </c>
      <c r="AC541" s="146" t="str">
        <f t="shared" si="36"/>
        <v/>
      </c>
      <c r="AP541" s="149" t="str">
        <f t="shared" si="37"/>
        <v/>
      </c>
      <c r="AQ541" s="149" t="str">
        <f t="shared" si="38"/>
        <v/>
      </c>
    </row>
    <row r="542" spans="2:43" x14ac:dyDescent="0.2">
      <c r="B542" s="194">
        <v>530</v>
      </c>
      <c r="C542" s="249"/>
      <c r="D542" s="249"/>
      <c r="E542" s="138"/>
      <c r="F542" s="138"/>
      <c r="G542" s="218"/>
      <c r="H542" s="138"/>
      <c r="I542" s="138"/>
      <c r="J542" s="138"/>
      <c r="K542" s="138"/>
      <c r="L542" s="138"/>
      <c r="M542" s="138"/>
      <c r="N542" s="138"/>
      <c r="O542" s="138"/>
      <c r="Q542" s="138"/>
      <c r="R542" s="138"/>
      <c r="S542" s="138"/>
      <c r="T542" s="138"/>
      <c r="U542" s="138"/>
      <c r="V542" s="138"/>
      <c r="W542" s="138"/>
      <c r="X542" s="136"/>
      <c r="AA542" s="145">
        <v>530</v>
      </c>
      <c r="AB542" s="146" t="str">
        <f t="shared" si="35"/>
        <v/>
      </c>
      <c r="AC542" s="146" t="str">
        <f t="shared" si="36"/>
        <v/>
      </c>
      <c r="AP542" s="149" t="str">
        <f t="shared" si="37"/>
        <v/>
      </c>
      <c r="AQ542" s="149" t="str">
        <f t="shared" si="38"/>
        <v/>
      </c>
    </row>
    <row r="543" spans="2:43" x14ac:dyDescent="0.2">
      <c r="B543" s="194">
        <v>531</v>
      </c>
      <c r="C543" s="249"/>
      <c r="D543" s="249"/>
      <c r="E543" s="138"/>
      <c r="F543" s="138"/>
      <c r="G543" s="218"/>
      <c r="H543" s="138"/>
      <c r="I543" s="138"/>
      <c r="J543" s="138"/>
      <c r="K543" s="138"/>
      <c r="L543" s="138"/>
      <c r="M543" s="138"/>
      <c r="N543" s="138"/>
      <c r="O543" s="138"/>
      <c r="Q543" s="138"/>
      <c r="R543" s="138"/>
      <c r="S543" s="138"/>
      <c r="T543" s="138"/>
      <c r="U543" s="138"/>
      <c r="V543" s="138"/>
      <c r="W543" s="138"/>
      <c r="X543" s="136"/>
      <c r="AA543" s="145">
        <v>531</v>
      </c>
      <c r="AB543" s="146" t="str">
        <f t="shared" si="35"/>
        <v/>
      </c>
      <c r="AC543" s="146" t="str">
        <f t="shared" si="36"/>
        <v/>
      </c>
      <c r="AP543" s="149" t="str">
        <f t="shared" si="37"/>
        <v/>
      </c>
      <c r="AQ543" s="149" t="str">
        <f t="shared" si="38"/>
        <v/>
      </c>
    </row>
    <row r="544" spans="2:43" x14ac:dyDescent="0.2">
      <c r="B544" s="194">
        <v>532</v>
      </c>
      <c r="C544" s="249"/>
      <c r="D544" s="249"/>
      <c r="E544" s="138"/>
      <c r="F544" s="138"/>
      <c r="G544" s="218"/>
      <c r="H544" s="138"/>
      <c r="I544" s="138"/>
      <c r="J544" s="138"/>
      <c r="K544" s="138"/>
      <c r="L544" s="138"/>
      <c r="M544" s="138"/>
      <c r="N544" s="138"/>
      <c r="O544" s="138"/>
      <c r="Q544" s="138"/>
      <c r="R544" s="138"/>
      <c r="S544" s="138"/>
      <c r="T544" s="138"/>
      <c r="U544" s="138"/>
      <c r="V544" s="138"/>
      <c r="W544" s="138"/>
      <c r="X544" s="136"/>
      <c r="AA544" s="145">
        <v>532</v>
      </c>
      <c r="AB544" s="146" t="str">
        <f t="shared" si="35"/>
        <v/>
      </c>
      <c r="AC544" s="146" t="str">
        <f t="shared" si="36"/>
        <v/>
      </c>
      <c r="AP544" s="149" t="str">
        <f t="shared" si="37"/>
        <v/>
      </c>
      <c r="AQ544" s="149" t="str">
        <f t="shared" si="38"/>
        <v/>
      </c>
    </row>
    <row r="545" spans="2:43" x14ac:dyDescent="0.2">
      <c r="B545" s="194">
        <v>533</v>
      </c>
      <c r="C545" s="249"/>
      <c r="D545" s="249"/>
      <c r="E545" s="138"/>
      <c r="F545" s="138"/>
      <c r="G545" s="218"/>
      <c r="H545" s="138"/>
      <c r="I545" s="138"/>
      <c r="J545" s="138"/>
      <c r="K545" s="138"/>
      <c r="L545" s="138"/>
      <c r="M545" s="138"/>
      <c r="N545" s="138"/>
      <c r="O545" s="138"/>
      <c r="Q545" s="138"/>
      <c r="R545" s="138"/>
      <c r="S545" s="138"/>
      <c r="T545" s="138"/>
      <c r="U545" s="138"/>
      <c r="V545" s="138"/>
      <c r="W545" s="138"/>
      <c r="X545" s="136"/>
      <c r="AA545" s="145">
        <v>533</v>
      </c>
      <c r="AB545" s="146" t="str">
        <f t="shared" si="35"/>
        <v/>
      </c>
      <c r="AC545" s="146" t="str">
        <f t="shared" si="36"/>
        <v/>
      </c>
      <c r="AP545" s="149" t="str">
        <f t="shared" si="37"/>
        <v/>
      </c>
      <c r="AQ545" s="149" t="str">
        <f t="shared" si="38"/>
        <v/>
      </c>
    </row>
    <row r="546" spans="2:43" x14ac:dyDescent="0.2">
      <c r="B546" s="194">
        <v>534</v>
      </c>
      <c r="C546" s="249"/>
      <c r="D546" s="249"/>
      <c r="E546" s="138"/>
      <c r="F546" s="138"/>
      <c r="G546" s="218"/>
      <c r="H546" s="138"/>
      <c r="I546" s="138"/>
      <c r="J546" s="138"/>
      <c r="K546" s="138"/>
      <c r="L546" s="138"/>
      <c r="M546" s="138"/>
      <c r="N546" s="138"/>
      <c r="O546" s="138"/>
      <c r="Q546" s="138"/>
      <c r="R546" s="138"/>
      <c r="S546" s="138"/>
      <c r="T546" s="138"/>
      <c r="U546" s="138"/>
      <c r="V546" s="138"/>
      <c r="W546" s="138"/>
      <c r="X546" s="136"/>
      <c r="AA546" s="145">
        <v>534</v>
      </c>
      <c r="AB546" s="146" t="str">
        <f t="shared" si="35"/>
        <v/>
      </c>
      <c r="AC546" s="146" t="str">
        <f t="shared" si="36"/>
        <v/>
      </c>
      <c r="AP546" s="149" t="str">
        <f t="shared" si="37"/>
        <v/>
      </c>
      <c r="AQ546" s="149" t="str">
        <f t="shared" si="38"/>
        <v/>
      </c>
    </row>
    <row r="547" spans="2:43" x14ac:dyDescent="0.2">
      <c r="B547" s="194">
        <v>535</v>
      </c>
      <c r="C547" s="249"/>
      <c r="D547" s="249"/>
      <c r="E547" s="138"/>
      <c r="F547" s="138"/>
      <c r="G547" s="218"/>
      <c r="H547" s="138"/>
      <c r="I547" s="138"/>
      <c r="J547" s="138"/>
      <c r="K547" s="138"/>
      <c r="L547" s="138"/>
      <c r="M547" s="138"/>
      <c r="N547" s="138"/>
      <c r="O547" s="138"/>
      <c r="Q547" s="138"/>
      <c r="R547" s="138"/>
      <c r="S547" s="138"/>
      <c r="T547" s="138"/>
      <c r="U547" s="138"/>
      <c r="V547" s="138"/>
      <c r="W547" s="138"/>
      <c r="X547" s="136"/>
      <c r="AA547" s="145">
        <v>535</v>
      </c>
      <c r="AB547" s="146" t="str">
        <f t="shared" si="35"/>
        <v/>
      </c>
      <c r="AC547" s="146" t="str">
        <f t="shared" si="36"/>
        <v/>
      </c>
      <c r="AP547" s="149" t="str">
        <f t="shared" si="37"/>
        <v/>
      </c>
      <c r="AQ547" s="149" t="str">
        <f t="shared" si="38"/>
        <v/>
      </c>
    </row>
    <row r="548" spans="2:43" x14ac:dyDescent="0.2">
      <c r="B548" s="194">
        <v>536</v>
      </c>
      <c r="C548" s="249"/>
      <c r="D548" s="249"/>
      <c r="E548" s="138"/>
      <c r="F548" s="138"/>
      <c r="G548" s="218"/>
      <c r="H548" s="138"/>
      <c r="I548" s="138"/>
      <c r="J548" s="138"/>
      <c r="K548" s="138"/>
      <c r="L548" s="138"/>
      <c r="M548" s="138"/>
      <c r="N548" s="138"/>
      <c r="O548" s="138"/>
      <c r="Q548" s="138"/>
      <c r="R548" s="138"/>
      <c r="S548" s="138"/>
      <c r="T548" s="138"/>
      <c r="U548" s="138"/>
      <c r="V548" s="138"/>
      <c r="W548" s="138"/>
      <c r="X548" s="136"/>
      <c r="AA548" s="145">
        <v>536</v>
      </c>
      <c r="AB548" s="146" t="str">
        <f t="shared" si="35"/>
        <v/>
      </c>
      <c r="AC548" s="146" t="str">
        <f t="shared" si="36"/>
        <v/>
      </c>
      <c r="AP548" s="149" t="str">
        <f t="shared" si="37"/>
        <v/>
      </c>
      <c r="AQ548" s="149" t="str">
        <f t="shared" si="38"/>
        <v/>
      </c>
    </row>
    <row r="549" spans="2:43" x14ac:dyDescent="0.2">
      <c r="B549" s="194">
        <v>537</v>
      </c>
      <c r="C549" s="249"/>
      <c r="D549" s="249"/>
      <c r="E549" s="138"/>
      <c r="F549" s="138"/>
      <c r="G549" s="218"/>
      <c r="H549" s="138"/>
      <c r="I549" s="138"/>
      <c r="J549" s="138"/>
      <c r="K549" s="138"/>
      <c r="L549" s="138"/>
      <c r="M549" s="138"/>
      <c r="N549" s="138"/>
      <c r="O549" s="138"/>
      <c r="Q549" s="138"/>
      <c r="R549" s="138"/>
      <c r="S549" s="138"/>
      <c r="T549" s="138"/>
      <c r="U549" s="138"/>
      <c r="V549" s="138"/>
      <c r="W549" s="138"/>
      <c r="X549" s="136"/>
      <c r="AA549" s="145">
        <v>537</v>
      </c>
      <c r="AB549" s="146" t="str">
        <f t="shared" si="35"/>
        <v/>
      </c>
      <c r="AC549" s="146" t="str">
        <f t="shared" si="36"/>
        <v/>
      </c>
      <c r="AP549" s="149" t="str">
        <f t="shared" si="37"/>
        <v/>
      </c>
      <c r="AQ549" s="149" t="str">
        <f t="shared" si="38"/>
        <v/>
      </c>
    </row>
    <row r="550" spans="2:43" x14ac:dyDescent="0.2">
      <c r="B550" s="194">
        <v>538</v>
      </c>
      <c r="C550" s="249"/>
      <c r="D550" s="249"/>
      <c r="E550" s="138"/>
      <c r="F550" s="138"/>
      <c r="G550" s="218"/>
      <c r="H550" s="138"/>
      <c r="I550" s="138"/>
      <c r="J550" s="138"/>
      <c r="K550" s="138"/>
      <c r="L550" s="138"/>
      <c r="M550" s="138"/>
      <c r="N550" s="138"/>
      <c r="O550" s="138"/>
      <c r="Q550" s="138"/>
      <c r="R550" s="138"/>
      <c r="S550" s="138"/>
      <c r="T550" s="138"/>
      <c r="U550" s="138"/>
      <c r="V550" s="138"/>
      <c r="W550" s="138"/>
      <c r="X550" s="136"/>
      <c r="AA550" s="145">
        <v>538</v>
      </c>
      <c r="AB550" s="146" t="str">
        <f t="shared" si="35"/>
        <v/>
      </c>
      <c r="AC550" s="146" t="str">
        <f t="shared" si="36"/>
        <v/>
      </c>
      <c r="AP550" s="149" t="str">
        <f t="shared" si="37"/>
        <v/>
      </c>
      <c r="AQ550" s="149" t="str">
        <f t="shared" si="38"/>
        <v/>
      </c>
    </row>
    <row r="551" spans="2:43" x14ac:dyDescent="0.2">
      <c r="B551" s="194">
        <v>539</v>
      </c>
      <c r="C551" s="249"/>
      <c r="D551" s="249"/>
      <c r="E551" s="138"/>
      <c r="F551" s="138"/>
      <c r="G551" s="218"/>
      <c r="H551" s="138"/>
      <c r="I551" s="138"/>
      <c r="J551" s="138"/>
      <c r="K551" s="138"/>
      <c r="L551" s="138"/>
      <c r="M551" s="138"/>
      <c r="N551" s="138"/>
      <c r="O551" s="138"/>
      <c r="Q551" s="138"/>
      <c r="R551" s="138"/>
      <c r="S551" s="138"/>
      <c r="T551" s="138"/>
      <c r="U551" s="138"/>
      <c r="V551" s="138"/>
      <c r="W551" s="138"/>
      <c r="X551" s="136"/>
      <c r="AA551" s="145">
        <v>539</v>
      </c>
      <c r="AB551" s="146" t="str">
        <f t="shared" si="35"/>
        <v/>
      </c>
      <c r="AC551" s="146" t="str">
        <f t="shared" si="36"/>
        <v/>
      </c>
      <c r="AP551" s="149" t="str">
        <f t="shared" si="37"/>
        <v/>
      </c>
      <c r="AQ551" s="149" t="str">
        <f t="shared" si="38"/>
        <v/>
      </c>
    </row>
    <row r="552" spans="2:43" x14ac:dyDescent="0.2">
      <c r="B552" s="194">
        <v>540</v>
      </c>
      <c r="C552" s="249"/>
      <c r="D552" s="249"/>
      <c r="E552" s="138"/>
      <c r="F552" s="138"/>
      <c r="G552" s="218"/>
      <c r="H552" s="138"/>
      <c r="I552" s="138"/>
      <c r="J552" s="138"/>
      <c r="K552" s="138"/>
      <c r="L552" s="138"/>
      <c r="M552" s="138"/>
      <c r="N552" s="138"/>
      <c r="O552" s="138"/>
      <c r="Q552" s="138"/>
      <c r="R552" s="138"/>
      <c r="S552" s="138"/>
      <c r="T552" s="138"/>
      <c r="U552" s="138"/>
      <c r="V552" s="138"/>
      <c r="W552" s="138"/>
      <c r="X552" s="136"/>
      <c r="AA552" s="145">
        <v>540</v>
      </c>
      <c r="AB552" s="146" t="str">
        <f t="shared" si="35"/>
        <v/>
      </c>
      <c r="AC552" s="146" t="str">
        <f t="shared" si="36"/>
        <v/>
      </c>
      <c r="AP552" s="149" t="str">
        <f t="shared" si="37"/>
        <v/>
      </c>
      <c r="AQ552" s="149" t="str">
        <f t="shared" si="38"/>
        <v/>
      </c>
    </row>
    <row r="553" spans="2:43" x14ac:dyDescent="0.2">
      <c r="B553" s="194">
        <v>541</v>
      </c>
      <c r="C553" s="249"/>
      <c r="D553" s="249"/>
      <c r="E553" s="138"/>
      <c r="F553" s="138"/>
      <c r="G553" s="218"/>
      <c r="H553" s="138"/>
      <c r="I553" s="138"/>
      <c r="J553" s="138"/>
      <c r="K553" s="138"/>
      <c r="L553" s="138"/>
      <c r="M553" s="138"/>
      <c r="N553" s="138"/>
      <c r="O553" s="138"/>
      <c r="Q553" s="138"/>
      <c r="R553" s="138"/>
      <c r="S553" s="138"/>
      <c r="T553" s="138"/>
      <c r="U553" s="138"/>
      <c r="V553" s="138"/>
      <c r="W553" s="138"/>
      <c r="X553" s="136"/>
      <c r="AA553" s="145">
        <v>541</v>
      </c>
      <c r="AB553" s="146" t="str">
        <f t="shared" si="35"/>
        <v/>
      </c>
      <c r="AC553" s="146" t="str">
        <f t="shared" si="36"/>
        <v/>
      </c>
      <c r="AP553" s="149" t="str">
        <f t="shared" si="37"/>
        <v/>
      </c>
      <c r="AQ553" s="149" t="str">
        <f t="shared" si="38"/>
        <v/>
      </c>
    </row>
    <row r="554" spans="2:43" x14ac:dyDescent="0.2">
      <c r="B554" s="194">
        <v>542</v>
      </c>
      <c r="C554" s="249"/>
      <c r="D554" s="249"/>
      <c r="E554" s="138"/>
      <c r="F554" s="138"/>
      <c r="G554" s="218"/>
      <c r="H554" s="138"/>
      <c r="I554" s="138"/>
      <c r="J554" s="138"/>
      <c r="K554" s="138"/>
      <c r="L554" s="138"/>
      <c r="M554" s="138"/>
      <c r="N554" s="138"/>
      <c r="O554" s="138"/>
      <c r="Q554" s="138"/>
      <c r="R554" s="138"/>
      <c r="S554" s="138"/>
      <c r="T554" s="138"/>
      <c r="U554" s="138"/>
      <c r="V554" s="138"/>
      <c r="W554" s="138"/>
      <c r="X554" s="136"/>
      <c r="AA554" s="145">
        <v>542</v>
      </c>
      <c r="AB554" s="146" t="str">
        <f t="shared" si="35"/>
        <v/>
      </c>
      <c r="AC554" s="146" t="str">
        <f t="shared" si="36"/>
        <v/>
      </c>
      <c r="AP554" s="149" t="str">
        <f t="shared" si="37"/>
        <v/>
      </c>
      <c r="AQ554" s="149" t="str">
        <f t="shared" si="38"/>
        <v/>
      </c>
    </row>
    <row r="555" spans="2:43" x14ac:dyDescent="0.2">
      <c r="B555" s="194">
        <v>543</v>
      </c>
      <c r="C555" s="249"/>
      <c r="D555" s="249"/>
      <c r="E555" s="138"/>
      <c r="F555" s="138"/>
      <c r="G555" s="218"/>
      <c r="H555" s="138"/>
      <c r="I555" s="138"/>
      <c r="J555" s="138"/>
      <c r="K555" s="138"/>
      <c r="L555" s="138"/>
      <c r="M555" s="138"/>
      <c r="N555" s="138"/>
      <c r="O555" s="138"/>
      <c r="Q555" s="138"/>
      <c r="R555" s="138"/>
      <c r="S555" s="138"/>
      <c r="T555" s="138"/>
      <c r="U555" s="138"/>
      <c r="V555" s="138"/>
      <c r="W555" s="138"/>
      <c r="X555" s="136"/>
      <c r="AA555" s="145">
        <v>543</v>
      </c>
      <c r="AB555" s="146" t="str">
        <f t="shared" si="35"/>
        <v/>
      </c>
      <c r="AC555" s="146" t="str">
        <f t="shared" si="36"/>
        <v/>
      </c>
      <c r="AP555" s="149" t="str">
        <f t="shared" si="37"/>
        <v/>
      </c>
      <c r="AQ555" s="149" t="str">
        <f t="shared" si="38"/>
        <v/>
      </c>
    </row>
    <row r="556" spans="2:43" x14ac:dyDescent="0.2">
      <c r="B556" s="194">
        <v>544</v>
      </c>
      <c r="C556" s="249"/>
      <c r="D556" s="249"/>
      <c r="E556" s="138"/>
      <c r="F556" s="138"/>
      <c r="G556" s="218"/>
      <c r="H556" s="138"/>
      <c r="I556" s="138"/>
      <c r="J556" s="138"/>
      <c r="K556" s="138"/>
      <c r="L556" s="138"/>
      <c r="M556" s="138"/>
      <c r="N556" s="138"/>
      <c r="O556" s="138"/>
      <c r="Q556" s="138"/>
      <c r="R556" s="138"/>
      <c r="S556" s="138"/>
      <c r="T556" s="138"/>
      <c r="U556" s="138"/>
      <c r="V556" s="138"/>
      <c r="W556" s="138"/>
      <c r="X556" s="136"/>
      <c r="AA556" s="145">
        <v>544</v>
      </c>
      <c r="AB556" s="146" t="str">
        <f t="shared" si="35"/>
        <v/>
      </c>
      <c r="AC556" s="146" t="str">
        <f t="shared" si="36"/>
        <v/>
      </c>
      <c r="AP556" s="149" t="str">
        <f t="shared" si="37"/>
        <v/>
      </c>
      <c r="AQ556" s="149" t="str">
        <f t="shared" si="38"/>
        <v/>
      </c>
    </row>
    <row r="557" spans="2:43" x14ac:dyDescent="0.2">
      <c r="B557" s="194">
        <v>545</v>
      </c>
      <c r="C557" s="249"/>
      <c r="D557" s="249"/>
      <c r="E557" s="138"/>
      <c r="F557" s="138"/>
      <c r="G557" s="218"/>
      <c r="H557" s="138"/>
      <c r="I557" s="138"/>
      <c r="J557" s="138"/>
      <c r="K557" s="138"/>
      <c r="L557" s="138"/>
      <c r="M557" s="138"/>
      <c r="N557" s="138"/>
      <c r="O557" s="138"/>
      <c r="Q557" s="138"/>
      <c r="R557" s="138"/>
      <c r="S557" s="138"/>
      <c r="T557" s="138"/>
      <c r="U557" s="138"/>
      <c r="V557" s="138"/>
      <c r="W557" s="138"/>
      <c r="X557" s="136"/>
      <c r="AA557" s="145">
        <v>545</v>
      </c>
      <c r="AB557" s="146" t="str">
        <f t="shared" si="35"/>
        <v/>
      </c>
      <c r="AC557" s="146" t="str">
        <f t="shared" si="36"/>
        <v/>
      </c>
      <c r="AP557" s="149" t="str">
        <f t="shared" si="37"/>
        <v/>
      </c>
      <c r="AQ557" s="149" t="str">
        <f t="shared" si="38"/>
        <v/>
      </c>
    </row>
    <row r="558" spans="2:43" x14ac:dyDescent="0.2">
      <c r="B558" s="194">
        <v>546</v>
      </c>
      <c r="C558" s="249"/>
      <c r="D558" s="249"/>
      <c r="E558" s="138"/>
      <c r="F558" s="138"/>
      <c r="G558" s="218"/>
      <c r="H558" s="138"/>
      <c r="I558" s="138"/>
      <c r="J558" s="138"/>
      <c r="K558" s="138"/>
      <c r="L558" s="138"/>
      <c r="M558" s="138"/>
      <c r="N558" s="138"/>
      <c r="O558" s="138"/>
      <c r="Q558" s="138"/>
      <c r="R558" s="138"/>
      <c r="S558" s="138"/>
      <c r="T558" s="138"/>
      <c r="U558" s="138"/>
      <c r="V558" s="138"/>
      <c r="W558" s="138"/>
      <c r="X558" s="136"/>
      <c r="AA558" s="145">
        <v>546</v>
      </c>
      <c r="AB558" s="146" t="str">
        <f t="shared" si="35"/>
        <v/>
      </c>
      <c r="AC558" s="146" t="str">
        <f t="shared" si="36"/>
        <v/>
      </c>
      <c r="AP558" s="149" t="str">
        <f t="shared" si="37"/>
        <v/>
      </c>
      <c r="AQ558" s="149" t="str">
        <f t="shared" si="38"/>
        <v/>
      </c>
    </row>
    <row r="559" spans="2:43" x14ac:dyDescent="0.2">
      <c r="B559" s="194">
        <v>547</v>
      </c>
      <c r="C559" s="249"/>
      <c r="D559" s="249"/>
      <c r="E559" s="138"/>
      <c r="F559" s="138"/>
      <c r="G559" s="218"/>
      <c r="H559" s="138"/>
      <c r="I559" s="138"/>
      <c r="J559" s="138"/>
      <c r="K559" s="138"/>
      <c r="L559" s="138"/>
      <c r="M559" s="138"/>
      <c r="N559" s="138"/>
      <c r="O559" s="138"/>
      <c r="Q559" s="138"/>
      <c r="R559" s="138"/>
      <c r="S559" s="138"/>
      <c r="T559" s="138"/>
      <c r="U559" s="138"/>
      <c r="V559" s="138"/>
      <c r="W559" s="138"/>
      <c r="X559" s="136"/>
      <c r="AA559" s="145">
        <v>547</v>
      </c>
      <c r="AB559" s="146" t="str">
        <f t="shared" si="35"/>
        <v/>
      </c>
      <c r="AC559" s="146" t="str">
        <f t="shared" si="36"/>
        <v/>
      </c>
      <c r="AP559" s="149" t="str">
        <f t="shared" si="37"/>
        <v/>
      </c>
      <c r="AQ559" s="149" t="str">
        <f t="shared" si="38"/>
        <v/>
      </c>
    </row>
    <row r="560" spans="2:43" x14ac:dyDescent="0.2">
      <c r="B560" s="194">
        <v>548</v>
      </c>
      <c r="C560" s="249"/>
      <c r="D560" s="249"/>
      <c r="E560" s="138"/>
      <c r="F560" s="138"/>
      <c r="G560" s="218"/>
      <c r="H560" s="138"/>
      <c r="I560" s="138"/>
      <c r="J560" s="138"/>
      <c r="K560" s="138"/>
      <c r="L560" s="138"/>
      <c r="M560" s="138"/>
      <c r="N560" s="138"/>
      <c r="O560" s="138"/>
      <c r="Q560" s="138"/>
      <c r="R560" s="138"/>
      <c r="S560" s="138"/>
      <c r="T560" s="138"/>
      <c r="U560" s="138"/>
      <c r="V560" s="138"/>
      <c r="W560" s="138"/>
      <c r="X560" s="136"/>
      <c r="AA560" s="145">
        <v>548</v>
      </c>
      <c r="AB560" s="146" t="str">
        <f t="shared" si="35"/>
        <v/>
      </c>
      <c r="AC560" s="146" t="str">
        <f t="shared" si="36"/>
        <v/>
      </c>
      <c r="AP560" s="149" t="str">
        <f t="shared" si="37"/>
        <v/>
      </c>
      <c r="AQ560" s="149" t="str">
        <f t="shared" si="38"/>
        <v/>
      </c>
    </row>
    <row r="561" spans="2:43" x14ac:dyDescent="0.2">
      <c r="B561" s="194">
        <v>549</v>
      </c>
      <c r="C561" s="249"/>
      <c r="D561" s="249"/>
      <c r="E561" s="138"/>
      <c r="F561" s="138"/>
      <c r="G561" s="218"/>
      <c r="H561" s="138"/>
      <c r="I561" s="138"/>
      <c r="J561" s="138"/>
      <c r="K561" s="138"/>
      <c r="L561" s="138"/>
      <c r="M561" s="138"/>
      <c r="N561" s="138"/>
      <c r="O561" s="138"/>
      <c r="Q561" s="138"/>
      <c r="R561" s="138"/>
      <c r="S561" s="138"/>
      <c r="T561" s="138"/>
      <c r="U561" s="138"/>
      <c r="V561" s="138"/>
      <c r="W561" s="138"/>
      <c r="X561" s="136"/>
      <c r="AA561" s="145">
        <v>549</v>
      </c>
      <c r="AB561" s="146" t="str">
        <f t="shared" si="35"/>
        <v/>
      </c>
      <c r="AC561" s="146" t="str">
        <f t="shared" si="36"/>
        <v/>
      </c>
      <c r="AP561" s="149" t="str">
        <f t="shared" si="37"/>
        <v/>
      </c>
      <c r="AQ561" s="149" t="str">
        <f t="shared" si="38"/>
        <v/>
      </c>
    </row>
    <row r="562" spans="2:43" x14ac:dyDescent="0.2">
      <c r="B562" s="194">
        <v>550</v>
      </c>
      <c r="C562" s="249"/>
      <c r="D562" s="249"/>
      <c r="E562" s="138"/>
      <c r="F562" s="138"/>
      <c r="G562" s="218"/>
      <c r="H562" s="138"/>
      <c r="I562" s="138"/>
      <c r="J562" s="138"/>
      <c r="K562" s="138"/>
      <c r="L562" s="138"/>
      <c r="M562" s="138"/>
      <c r="N562" s="138"/>
      <c r="O562" s="138"/>
      <c r="Q562" s="138"/>
      <c r="R562" s="138"/>
      <c r="S562" s="138"/>
      <c r="T562" s="138"/>
      <c r="U562" s="138"/>
      <c r="V562" s="138"/>
      <c r="W562" s="138"/>
      <c r="X562" s="136"/>
      <c r="AA562" s="145">
        <v>550</v>
      </c>
      <c r="AB562" s="146" t="str">
        <f t="shared" si="35"/>
        <v/>
      </c>
      <c r="AC562" s="146" t="str">
        <f t="shared" si="36"/>
        <v/>
      </c>
      <c r="AP562" s="149" t="str">
        <f t="shared" si="37"/>
        <v/>
      </c>
      <c r="AQ562" s="149" t="str">
        <f t="shared" si="38"/>
        <v/>
      </c>
    </row>
    <row r="563" spans="2:43" x14ac:dyDescent="0.2">
      <c r="B563" s="194">
        <v>551</v>
      </c>
      <c r="C563" s="249"/>
      <c r="D563" s="249"/>
      <c r="E563" s="138"/>
      <c r="F563" s="138"/>
      <c r="G563" s="218"/>
      <c r="H563" s="138"/>
      <c r="I563" s="138"/>
      <c r="J563" s="138"/>
      <c r="K563" s="138"/>
      <c r="L563" s="138"/>
      <c r="M563" s="138"/>
      <c r="N563" s="138"/>
      <c r="O563" s="138"/>
      <c r="Q563" s="138"/>
      <c r="R563" s="138"/>
      <c r="S563" s="138"/>
      <c r="T563" s="138"/>
      <c r="U563" s="138"/>
      <c r="V563" s="138"/>
      <c r="W563" s="138"/>
      <c r="X563" s="136"/>
      <c r="AA563" s="145">
        <v>551</v>
      </c>
      <c r="AB563" s="146" t="str">
        <f t="shared" si="35"/>
        <v/>
      </c>
      <c r="AC563" s="146" t="str">
        <f t="shared" si="36"/>
        <v/>
      </c>
      <c r="AP563" s="149" t="str">
        <f t="shared" si="37"/>
        <v/>
      </c>
      <c r="AQ563" s="149" t="str">
        <f t="shared" si="38"/>
        <v/>
      </c>
    </row>
    <row r="564" spans="2:43" x14ac:dyDescent="0.2">
      <c r="B564" s="194">
        <v>552</v>
      </c>
      <c r="C564" s="249"/>
      <c r="D564" s="249"/>
      <c r="E564" s="138"/>
      <c r="F564" s="138"/>
      <c r="G564" s="218"/>
      <c r="H564" s="138"/>
      <c r="I564" s="138"/>
      <c r="J564" s="138"/>
      <c r="K564" s="138"/>
      <c r="L564" s="138"/>
      <c r="M564" s="138"/>
      <c r="N564" s="138"/>
      <c r="O564" s="138"/>
      <c r="Q564" s="138"/>
      <c r="R564" s="138"/>
      <c r="S564" s="138"/>
      <c r="T564" s="138"/>
      <c r="U564" s="138"/>
      <c r="V564" s="138"/>
      <c r="W564" s="138"/>
      <c r="X564" s="136"/>
      <c r="AA564" s="145">
        <v>552</v>
      </c>
      <c r="AB564" s="146" t="str">
        <f t="shared" si="35"/>
        <v/>
      </c>
      <c r="AC564" s="146" t="str">
        <f t="shared" si="36"/>
        <v/>
      </c>
      <c r="AP564" s="149" t="str">
        <f t="shared" si="37"/>
        <v/>
      </c>
      <c r="AQ564" s="149" t="str">
        <f t="shared" si="38"/>
        <v/>
      </c>
    </row>
    <row r="565" spans="2:43" x14ac:dyDescent="0.2">
      <c r="B565" s="194">
        <v>553</v>
      </c>
      <c r="C565" s="249"/>
      <c r="D565" s="249"/>
      <c r="E565" s="138"/>
      <c r="F565" s="138"/>
      <c r="G565" s="218"/>
      <c r="H565" s="138"/>
      <c r="I565" s="138"/>
      <c r="J565" s="138"/>
      <c r="K565" s="138"/>
      <c r="L565" s="138"/>
      <c r="M565" s="138"/>
      <c r="N565" s="138"/>
      <c r="O565" s="138"/>
      <c r="Q565" s="138"/>
      <c r="R565" s="138"/>
      <c r="S565" s="138"/>
      <c r="T565" s="138"/>
      <c r="U565" s="138"/>
      <c r="V565" s="138"/>
      <c r="W565" s="138"/>
      <c r="X565" s="136"/>
      <c r="AA565" s="145">
        <v>553</v>
      </c>
      <c r="AB565" s="146" t="str">
        <f t="shared" si="35"/>
        <v/>
      </c>
      <c r="AC565" s="146" t="str">
        <f t="shared" si="36"/>
        <v/>
      </c>
      <c r="AP565" s="149" t="str">
        <f t="shared" si="37"/>
        <v/>
      </c>
      <c r="AQ565" s="149" t="str">
        <f t="shared" si="38"/>
        <v/>
      </c>
    </row>
    <row r="566" spans="2:43" x14ac:dyDescent="0.2">
      <c r="B566" s="194">
        <v>554</v>
      </c>
      <c r="C566" s="249"/>
      <c r="D566" s="249"/>
      <c r="E566" s="138"/>
      <c r="F566" s="138"/>
      <c r="G566" s="218"/>
      <c r="H566" s="138"/>
      <c r="I566" s="138"/>
      <c r="J566" s="138"/>
      <c r="K566" s="138"/>
      <c r="L566" s="138"/>
      <c r="M566" s="138"/>
      <c r="N566" s="138"/>
      <c r="O566" s="138"/>
      <c r="Q566" s="138"/>
      <c r="R566" s="138"/>
      <c r="S566" s="138"/>
      <c r="T566" s="138"/>
      <c r="U566" s="138"/>
      <c r="V566" s="138"/>
      <c r="W566" s="138"/>
      <c r="X566" s="136"/>
      <c r="AA566" s="145">
        <v>554</v>
      </c>
      <c r="AB566" s="146" t="str">
        <f t="shared" si="35"/>
        <v/>
      </c>
      <c r="AC566" s="146" t="str">
        <f t="shared" si="36"/>
        <v/>
      </c>
      <c r="AP566" s="149" t="str">
        <f t="shared" si="37"/>
        <v/>
      </c>
      <c r="AQ566" s="149" t="str">
        <f t="shared" si="38"/>
        <v/>
      </c>
    </row>
    <row r="567" spans="2:43" x14ac:dyDescent="0.2">
      <c r="B567" s="194">
        <v>555</v>
      </c>
      <c r="C567" s="249"/>
      <c r="D567" s="249"/>
      <c r="E567" s="138"/>
      <c r="F567" s="138"/>
      <c r="G567" s="218"/>
      <c r="H567" s="138"/>
      <c r="I567" s="138"/>
      <c r="J567" s="138"/>
      <c r="K567" s="138"/>
      <c r="L567" s="138"/>
      <c r="M567" s="138"/>
      <c r="N567" s="138"/>
      <c r="O567" s="138"/>
      <c r="Q567" s="138"/>
      <c r="R567" s="138"/>
      <c r="S567" s="138"/>
      <c r="T567" s="138"/>
      <c r="U567" s="138"/>
      <c r="V567" s="138"/>
      <c r="W567" s="138"/>
      <c r="X567" s="136"/>
      <c r="AA567" s="145">
        <v>555</v>
      </c>
      <c r="AB567" s="146" t="str">
        <f t="shared" si="35"/>
        <v/>
      </c>
      <c r="AC567" s="146" t="str">
        <f t="shared" si="36"/>
        <v/>
      </c>
      <c r="AP567" s="149" t="str">
        <f t="shared" si="37"/>
        <v/>
      </c>
      <c r="AQ567" s="149" t="str">
        <f t="shared" si="38"/>
        <v/>
      </c>
    </row>
    <row r="568" spans="2:43" x14ac:dyDescent="0.2">
      <c r="B568" s="194">
        <v>556</v>
      </c>
      <c r="C568" s="249"/>
      <c r="D568" s="249"/>
      <c r="E568" s="138"/>
      <c r="F568" s="138"/>
      <c r="G568" s="218"/>
      <c r="H568" s="138"/>
      <c r="I568" s="138"/>
      <c r="J568" s="138"/>
      <c r="K568" s="138"/>
      <c r="L568" s="138"/>
      <c r="M568" s="138"/>
      <c r="N568" s="138"/>
      <c r="O568" s="138"/>
      <c r="Q568" s="138"/>
      <c r="R568" s="138"/>
      <c r="S568" s="138"/>
      <c r="T568" s="138"/>
      <c r="U568" s="138"/>
      <c r="V568" s="138"/>
      <c r="W568" s="138"/>
      <c r="X568" s="136"/>
      <c r="AA568" s="145">
        <v>556</v>
      </c>
      <c r="AB568" s="146" t="str">
        <f t="shared" si="35"/>
        <v/>
      </c>
      <c r="AC568" s="146" t="str">
        <f t="shared" si="36"/>
        <v/>
      </c>
      <c r="AP568" s="149" t="str">
        <f t="shared" si="37"/>
        <v/>
      </c>
      <c r="AQ568" s="149" t="str">
        <f t="shared" si="38"/>
        <v/>
      </c>
    </row>
    <row r="569" spans="2:43" x14ac:dyDescent="0.2">
      <c r="B569" s="194">
        <v>557</v>
      </c>
      <c r="C569" s="249"/>
      <c r="D569" s="249"/>
      <c r="E569" s="138"/>
      <c r="F569" s="138"/>
      <c r="G569" s="218"/>
      <c r="H569" s="138"/>
      <c r="I569" s="138"/>
      <c r="J569" s="138"/>
      <c r="K569" s="138"/>
      <c r="L569" s="138"/>
      <c r="M569" s="138"/>
      <c r="N569" s="138"/>
      <c r="O569" s="138"/>
      <c r="Q569" s="138"/>
      <c r="R569" s="138"/>
      <c r="S569" s="138"/>
      <c r="T569" s="138"/>
      <c r="U569" s="138"/>
      <c r="V569" s="138"/>
      <c r="W569" s="138"/>
      <c r="X569" s="136"/>
      <c r="AA569" s="145">
        <v>557</v>
      </c>
      <c r="AB569" s="146" t="str">
        <f t="shared" si="35"/>
        <v/>
      </c>
      <c r="AC569" s="146" t="str">
        <f t="shared" si="36"/>
        <v/>
      </c>
      <c r="AP569" s="149" t="str">
        <f t="shared" si="37"/>
        <v/>
      </c>
      <c r="AQ569" s="149" t="str">
        <f t="shared" si="38"/>
        <v/>
      </c>
    </row>
    <row r="570" spans="2:43" x14ac:dyDescent="0.2">
      <c r="B570" s="194">
        <v>558</v>
      </c>
      <c r="C570" s="249"/>
      <c r="D570" s="249"/>
      <c r="E570" s="138"/>
      <c r="F570" s="138"/>
      <c r="G570" s="218"/>
      <c r="H570" s="138"/>
      <c r="I570" s="138"/>
      <c r="J570" s="138"/>
      <c r="K570" s="138"/>
      <c r="L570" s="138"/>
      <c r="M570" s="138"/>
      <c r="N570" s="138"/>
      <c r="O570" s="138"/>
      <c r="Q570" s="138"/>
      <c r="R570" s="138"/>
      <c r="S570" s="138"/>
      <c r="T570" s="138"/>
      <c r="U570" s="138"/>
      <c r="V570" s="138"/>
      <c r="W570" s="138"/>
      <c r="X570" s="136"/>
      <c r="AA570" s="145">
        <v>558</v>
      </c>
      <c r="AB570" s="146" t="str">
        <f t="shared" si="35"/>
        <v/>
      </c>
      <c r="AC570" s="146" t="str">
        <f t="shared" si="36"/>
        <v/>
      </c>
      <c r="AP570" s="149" t="str">
        <f t="shared" si="37"/>
        <v/>
      </c>
      <c r="AQ570" s="149" t="str">
        <f t="shared" si="38"/>
        <v/>
      </c>
    </row>
    <row r="571" spans="2:43" x14ac:dyDescent="0.2">
      <c r="B571" s="194">
        <v>559</v>
      </c>
      <c r="C571" s="249"/>
      <c r="D571" s="249"/>
      <c r="E571" s="138"/>
      <c r="F571" s="138"/>
      <c r="G571" s="218"/>
      <c r="H571" s="138"/>
      <c r="I571" s="138"/>
      <c r="J571" s="138"/>
      <c r="K571" s="138"/>
      <c r="L571" s="138"/>
      <c r="M571" s="138"/>
      <c r="N571" s="138"/>
      <c r="O571" s="138"/>
      <c r="Q571" s="138"/>
      <c r="R571" s="138"/>
      <c r="S571" s="138"/>
      <c r="T571" s="138"/>
      <c r="U571" s="138"/>
      <c r="V571" s="138"/>
      <c r="W571" s="138"/>
      <c r="X571" s="136"/>
      <c r="AA571" s="145">
        <v>559</v>
      </c>
      <c r="AB571" s="146" t="str">
        <f t="shared" si="35"/>
        <v/>
      </c>
      <c r="AC571" s="146" t="str">
        <f t="shared" si="36"/>
        <v/>
      </c>
      <c r="AP571" s="149" t="str">
        <f t="shared" si="37"/>
        <v/>
      </c>
      <c r="AQ571" s="149" t="str">
        <f t="shared" si="38"/>
        <v/>
      </c>
    </row>
    <row r="572" spans="2:43" x14ac:dyDescent="0.2">
      <c r="B572" s="194">
        <v>560</v>
      </c>
      <c r="C572" s="249"/>
      <c r="D572" s="249"/>
      <c r="E572" s="138"/>
      <c r="F572" s="138"/>
      <c r="G572" s="218"/>
      <c r="H572" s="138"/>
      <c r="I572" s="138"/>
      <c r="J572" s="138"/>
      <c r="K572" s="138"/>
      <c r="L572" s="138"/>
      <c r="M572" s="138"/>
      <c r="N572" s="138"/>
      <c r="O572" s="138"/>
      <c r="Q572" s="138"/>
      <c r="R572" s="138"/>
      <c r="S572" s="138"/>
      <c r="T572" s="138"/>
      <c r="U572" s="138"/>
      <c r="V572" s="138"/>
      <c r="W572" s="138"/>
      <c r="X572" s="136"/>
      <c r="AA572" s="145">
        <v>560</v>
      </c>
      <c r="AB572" s="146" t="str">
        <f t="shared" si="35"/>
        <v/>
      </c>
      <c r="AC572" s="146" t="str">
        <f t="shared" si="36"/>
        <v/>
      </c>
      <c r="AP572" s="149" t="str">
        <f t="shared" si="37"/>
        <v/>
      </c>
      <c r="AQ572" s="149" t="str">
        <f t="shared" si="38"/>
        <v/>
      </c>
    </row>
    <row r="573" spans="2:43" x14ac:dyDescent="0.2">
      <c r="B573" s="194">
        <v>561</v>
      </c>
      <c r="C573" s="249"/>
      <c r="D573" s="249"/>
      <c r="E573" s="138"/>
      <c r="F573" s="138"/>
      <c r="G573" s="218"/>
      <c r="H573" s="138"/>
      <c r="I573" s="138"/>
      <c r="J573" s="138"/>
      <c r="K573" s="138"/>
      <c r="L573" s="138"/>
      <c r="M573" s="138"/>
      <c r="N573" s="138"/>
      <c r="O573" s="138"/>
      <c r="Q573" s="138"/>
      <c r="R573" s="138"/>
      <c r="S573" s="138"/>
      <c r="T573" s="138"/>
      <c r="U573" s="138"/>
      <c r="V573" s="138"/>
      <c r="W573" s="138"/>
      <c r="X573" s="136"/>
      <c r="AA573" s="145">
        <v>561</v>
      </c>
      <c r="AB573" s="146" t="str">
        <f t="shared" si="35"/>
        <v/>
      </c>
      <c r="AC573" s="146" t="str">
        <f t="shared" si="36"/>
        <v/>
      </c>
      <c r="AP573" s="149" t="str">
        <f t="shared" si="37"/>
        <v/>
      </c>
      <c r="AQ573" s="149" t="str">
        <f t="shared" si="38"/>
        <v/>
      </c>
    </row>
    <row r="574" spans="2:43" x14ac:dyDescent="0.2">
      <c r="B574" s="194">
        <v>562</v>
      </c>
      <c r="C574" s="249"/>
      <c r="D574" s="249"/>
      <c r="E574" s="138"/>
      <c r="F574" s="138"/>
      <c r="G574" s="218"/>
      <c r="H574" s="138"/>
      <c r="I574" s="138"/>
      <c r="J574" s="138"/>
      <c r="K574" s="138"/>
      <c r="L574" s="138"/>
      <c r="M574" s="138"/>
      <c r="N574" s="138"/>
      <c r="O574" s="138"/>
      <c r="Q574" s="138"/>
      <c r="R574" s="138"/>
      <c r="S574" s="138"/>
      <c r="T574" s="138"/>
      <c r="U574" s="138"/>
      <c r="V574" s="138"/>
      <c r="W574" s="138"/>
      <c r="X574" s="136"/>
      <c r="AA574" s="145">
        <v>562</v>
      </c>
      <c r="AB574" s="146" t="str">
        <f t="shared" si="35"/>
        <v/>
      </c>
      <c r="AC574" s="146" t="str">
        <f t="shared" si="36"/>
        <v/>
      </c>
      <c r="AP574" s="149" t="str">
        <f t="shared" si="37"/>
        <v/>
      </c>
      <c r="AQ574" s="149" t="str">
        <f t="shared" si="38"/>
        <v/>
      </c>
    </row>
    <row r="575" spans="2:43" x14ac:dyDescent="0.2">
      <c r="B575" s="194">
        <v>563</v>
      </c>
      <c r="C575" s="249"/>
      <c r="D575" s="249"/>
      <c r="E575" s="138"/>
      <c r="F575" s="138"/>
      <c r="G575" s="218"/>
      <c r="H575" s="138"/>
      <c r="I575" s="138"/>
      <c r="J575" s="138"/>
      <c r="K575" s="138"/>
      <c r="L575" s="138"/>
      <c r="M575" s="138"/>
      <c r="N575" s="138"/>
      <c r="O575" s="138"/>
      <c r="Q575" s="138"/>
      <c r="R575" s="138"/>
      <c r="S575" s="138"/>
      <c r="T575" s="138"/>
      <c r="U575" s="138"/>
      <c r="V575" s="138"/>
      <c r="W575" s="138"/>
      <c r="X575" s="136"/>
      <c r="AA575" s="145">
        <v>563</v>
      </c>
      <c r="AB575" s="146" t="str">
        <f t="shared" si="35"/>
        <v/>
      </c>
      <c r="AC575" s="146" t="str">
        <f t="shared" si="36"/>
        <v/>
      </c>
      <c r="AP575" s="149" t="str">
        <f t="shared" si="37"/>
        <v/>
      </c>
      <c r="AQ575" s="149" t="str">
        <f t="shared" si="38"/>
        <v/>
      </c>
    </row>
    <row r="576" spans="2:43" x14ac:dyDescent="0.2">
      <c r="B576" s="194">
        <v>564</v>
      </c>
      <c r="C576" s="249"/>
      <c r="D576" s="249"/>
      <c r="E576" s="138"/>
      <c r="F576" s="138"/>
      <c r="G576" s="218"/>
      <c r="H576" s="138"/>
      <c r="I576" s="138"/>
      <c r="J576" s="138"/>
      <c r="K576" s="138"/>
      <c r="L576" s="138"/>
      <c r="M576" s="138"/>
      <c r="N576" s="138"/>
      <c r="O576" s="138"/>
      <c r="Q576" s="138"/>
      <c r="R576" s="138"/>
      <c r="S576" s="138"/>
      <c r="T576" s="138"/>
      <c r="U576" s="138"/>
      <c r="V576" s="138"/>
      <c r="W576" s="138"/>
      <c r="X576" s="136"/>
      <c r="AA576" s="145">
        <v>564</v>
      </c>
      <c r="AB576" s="146" t="str">
        <f t="shared" si="35"/>
        <v/>
      </c>
      <c r="AC576" s="146" t="str">
        <f t="shared" si="36"/>
        <v/>
      </c>
      <c r="AP576" s="149" t="str">
        <f t="shared" si="37"/>
        <v/>
      </c>
      <c r="AQ576" s="149" t="str">
        <f t="shared" si="38"/>
        <v/>
      </c>
    </row>
    <row r="577" spans="2:43" x14ac:dyDescent="0.2">
      <c r="B577" s="194">
        <v>565</v>
      </c>
      <c r="C577" s="249"/>
      <c r="D577" s="249"/>
      <c r="E577" s="138"/>
      <c r="F577" s="138"/>
      <c r="G577" s="218"/>
      <c r="H577" s="138"/>
      <c r="I577" s="138"/>
      <c r="J577" s="138"/>
      <c r="K577" s="138"/>
      <c r="L577" s="138"/>
      <c r="M577" s="138"/>
      <c r="N577" s="138"/>
      <c r="O577" s="138"/>
      <c r="Q577" s="138"/>
      <c r="R577" s="138"/>
      <c r="S577" s="138"/>
      <c r="T577" s="138"/>
      <c r="U577" s="138"/>
      <c r="V577" s="138"/>
      <c r="W577" s="138"/>
      <c r="X577" s="136"/>
      <c r="AA577" s="145">
        <v>565</v>
      </c>
      <c r="AB577" s="146" t="str">
        <f t="shared" si="35"/>
        <v/>
      </c>
      <c r="AC577" s="146" t="str">
        <f t="shared" si="36"/>
        <v/>
      </c>
      <c r="AP577" s="149" t="str">
        <f t="shared" si="37"/>
        <v/>
      </c>
      <c r="AQ577" s="149" t="str">
        <f t="shared" si="38"/>
        <v/>
      </c>
    </row>
    <row r="578" spans="2:43" x14ac:dyDescent="0.2">
      <c r="B578" s="194">
        <v>566</v>
      </c>
      <c r="C578" s="249"/>
      <c r="D578" s="249"/>
      <c r="E578" s="138"/>
      <c r="F578" s="138"/>
      <c r="G578" s="218"/>
      <c r="H578" s="138"/>
      <c r="I578" s="138"/>
      <c r="J578" s="138"/>
      <c r="K578" s="138"/>
      <c r="L578" s="138"/>
      <c r="M578" s="138"/>
      <c r="N578" s="138"/>
      <c r="O578" s="138"/>
      <c r="Q578" s="138"/>
      <c r="R578" s="138"/>
      <c r="S578" s="138"/>
      <c r="T578" s="138"/>
      <c r="U578" s="138"/>
      <c r="V578" s="138"/>
      <c r="W578" s="138"/>
      <c r="X578" s="136"/>
      <c r="AA578" s="145">
        <v>566</v>
      </c>
      <c r="AB578" s="146" t="str">
        <f t="shared" si="35"/>
        <v/>
      </c>
      <c r="AC578" s="146" t="str">
        <f t="shared" si="36"/>
        <v/>
      </c>
      <c r="AP578" s="149" t="str">
        <f t="shared" si="37"/>
        <v/>
      </c>
      <c r="AQ578" s="149" t="str">
        <f t="shared" si="38"/>
        <v/>
      </c>
    </row>
    <row r="579" spans="2:43" x14ac:dyDescent="0.2">
      <c r="B579" s="194">
        <v>567</v>
      </c>
      <c r="C579" s="249"/>
      <c r="D579" s="249"/>
      <c r="E579" s="138"/>
      <c r="F579" s="138"/>
      <c r="G579" s="218"/>
      <c r="H579" s="138"/>
      <c r="I579" s="138"/>
      <c r="J579" s="138"/>
      <c r="K579" s="138"/>
      <c r="L579" s="138"/>
      <c r="M579" s="138"/>
      <c r="N579" s="138"/>
      <c r="O579" s="138"/>
      <c r="Q579" s="138"/>
      <c r="R579" s="138"/>
      <c r="S579" s="138"/>
      <c r="T579" s="138"/>
      <c r="U579" s="138"/>
      <c r="V579" s="138"/>
      <c r="W579" s="138"/>
      <c r="X579" s="136"/>
      <c r="AA579" s="145">
        <v>567</v>
      </c>
      <c r="AB579" s="146" t="str">
        <f t="shared" si="35"/>
        <v/>
      </c>
      <c r="AC579" s="146" t="str">
        <f t="shared" si="36"/>
        <v/>
      </c>
      <c r="AP579" s="149" t="str">
        <f t="shared" si="37"/>
        <v/>
      </c>
      <c r="AQ579" s="149" t="str">
        <f t="shared" si="38"/>
        <v/>
      </c>
    </row>
    <row r="580" spans="2:43" x14ac:dyDescent="0.2">
      <c r="B580" s="194">
        <v>568</v>
      </c>
      <c r="C580" s="249"/>
      <c r="D580" s="249"/>
      <c r="E580" s="138"/>
      <c r="F580" s="138"/>
      <c r="G580" s="218"/>
      <c r="H580" s="138"/>
      <c r="I580" s="138"/>
      <c r="J580" s="138"/>
      <c r="K580" s="138"/>
      <c r="L580" s="138"/>
      <c r="M580" s="138"/>
      <c r="N580" s="138"/>
      <c r="O580" s="138"/>
      <c r="Q580" s="138"/>
      <c r="R580" s="138"/>
      <c r="S580" s="138"/>
      <c r="T580" s="138"/>
      <c r="U580" s="138"/>
      <c r="V580" s="138"/>
      <c r="W580" s="138"/>
      <c r="X580" s="136"/>
      <c r="AA580" s="145">
        <v>568</v>
      </c>
      <c r="AB580" s="146" t="str">
        <f t="shared" si="35"/>
        <v/>
      </c>
      <c r="AC580" s="146" t="str">
        <f t="shared" si="36"/>
        <v/>
      </c>
      <c r="AP580" s="149" t="str">
        <f t="shared" si="37"/>
        <v/>
      </c>
      <c r="AQ580" s="149" t="str">
        <f t="shared" si="38"/>
        <v/>
      </c>
    </row>
    <row r="581" spans="2:43" x14ac:dyDescent="0.2">
      <c r="B581" s="194">
        <v>569</v>
      </c>
      <c r="C581" s="249"/>
      <c r="D581" s="249"/>
      <c r="E581" s="138"/>
      <c r="F581" s="138"/>
      <c r="G581" s="218"/>
      <c r="H581" s="138"/>
      <c r="I581" s="138"/>
      <c r="J581" s="138"/>
      <c r="K581" s="138"/>
      <c r="L581" s="138"/>
      <c r="M581" s="138"/>
      <c r="N581" s="138"/>
      <c r="O581" s="138"/>
      <c r="Q581" s="138"/>
      <c r="R581" s="138"/>
      <c r="S581" s="138"/>
      <c r="T581" s="138"/>
      <c r="U581" s="138"/>
      <c r="V581" s="138"/>
      <c r="W581" s="138"/>
      <c r="X581" s="136"/>
      <c r="AA581" s="145">
        <v>569</v>
      </c>
      <c r="AB581" s="146" t="str">
        <f t="shared" si="35"/>
        <v/>
      </c>
      <c r="AC581" s="146" t="str">
        <f t="shared" si="36"/>
        <v/>
      </c>
      <c r="AP581" s="149" t="str">
        <f t="shared" si="37"/>
        <v/>
      </c>
      <c r="AQ581" s="149" t="str">
        <f t="shared" si="38"/>
        <v/>
      </c>
    </row>
    <row r="582" spans="2:43" x14ac:dyDescent="0.2">
      <c r="B582" s="194">
        <v>570</v>
      </c>
      <c r="C582" s="249"/>
      <c r="D582" s="249"/>
      <c r="E582" s="138"/>
      <c r="F582" s="138"/>
      <c r="G582" s="218"/>
      <c r="H582" s="138"/>
      <c r="I582" s="138"/>
      <c r="J582" s="138"/>
      <c r="K582" s="138"/>
      <c r="L582" s="138"/>
      <c r="M582" s="138"/>
      <c r="N582" s="138"/>
      <c r="O582" s="138"/>
      <c r="Q582" s="138"/>
      <c r="R582" s="138"/>
      <c r="S582" s="138"/>
      <c r="T582" s="138"/>
      <c r="U582" s="138"/>
      <c r="V582" s="138"/>
      <c r="W582" s="138"/>
      <c r="X582" s="136"/>
      <c r="AA582" s="145">
        <v>570</v>
      </c>
      <c r="AB582" s="146" t="str">
        <f t="shared" si="35"/>
        <v/>
      </c>
      <c r="AC582" s="146" t="str">
        <f t="shared" si="36"/>
        <v/>
      </c>
      <c r="AP582" s="149" t="str">
        <f t="shared" si="37"/>
        <v/>
      </c>
      <c r="AQ582" s="149" t="str">
        <f t="shared" si="38"/>
        <v/>
      </c>
    </row>
    <row r="583" spans="2:43" x14ac:dyDescent="0.2">
      <c r="B583" s="194">
        <v>571</v>
      </c>
      <c r="C583" s="249"/>
      <c r="D583" s="249"/>
      <c r="E583" s="138"/>
      <c r="F583" s="138"/>
      <c r="G583" s="218"/>
      <c r="H583" s="138"/>
      <c r="I583" s="138"/>
      <c r="J583" s="138"/>
      <c r="K583" s="138"/>
      <c r="L583" s="138"/>
      <c r="M583" s="138"/>
      <c r="N583" s="138"/>
      <c r="O583" s="138"/>
      <c r="Q583" s="138"/>
      <c r="R583" s="138"/>
      <c r="S583" s="138"/>
      <c r="T583" s="138"/>
      <c r="U583" s="138"/>
      <c r="V583" s="138"/>
      <c r="W583" s="138"/>
      <c r="X583" s="136"/>
      <c r="AA583" s="145">
        <v>571</v>
      </c>
      <c r="AB583" s="146" t="str">
        <f t="shared" si="35"/>
        <v/>
      </c>
      <c r="AC583" s="146" t="str">
        <f t="shared" si="36"/>
        <v/>
      </c>
      <c r="AP583" s="149" t="str">
        <f t="shared" si="37"/>
        <v/>
      </c>
      <c r="AQ583" s="149" t="str">
        <f t="shared" si="38"/>
        <v/>
      </c>
    </row>
    <row r="584" spans="2:43" x14ac:dyDescent="0.2">
      <c r="B584" s="194">
        <v>572</v>
      </c>
      <c r="C584" s="249"/>
      <c r="D584" s="249"/>
      <c r="E584" s="138"/>
      <c r="F584" s="138"/>
      <c r="G584" s="218"/>
      <c r="H584" s="138"/>
      <c r="I584" s="138"/>
      <c r="J584" s="138"/>
      <c r="K584" s="138"/>
      <c r="L584" s="138"/>
      <c r="M584" s="138"/>
      <c r="N584" s="138"/>
      <c r="O584" s="138"/>
      <c r="Q584" s="138"/>
      <c r="R584" s="138"/>
      <c r="S584" s="138"/>
      <c r="T584" s="138"/>
      <c r="U584" s="138"/>
      <c r="V584" s="138"/>
      <c r="W584" s="138"/>
      <c r="X584" s="136"/>
      <c r="AA584" s="145">
        <v>572</v>
      </c>
      <c r="AB584" s="146" t="str">
        <f t="shared" si="35"/>
        <v/>
      </c>
      <c r="AC584" s="146" t="str">
        <f t="shared" si="36"/>
        <v/>
      </c>
      <c r="AP584" s="149" t="str">
        <f t="shared" si="37"/>
        <v/>
      </c>
      <c r="AQ584" s="149" t="str">
        <f t="shared" si="38"/>
        <v/>
      </c>
    </row>
    <row r="585" spans="2:43" x14ac:dyDescent="0.2">
      <c r="B585" s="194">
        <v>573</v>
      </c>
      <c r="C585" s="249"/>
      <c r="D585" s="249"/>
      <c r="E585" s="138"/>
      <c r="F585" s="138"/>
      <c r="G585" s="218"/>
      <c r="H585" s="138"/>
      <c r="I585" s="138"/>
      <c r="J585" s="138"/>
      <c r="K585" s="138"/>
      <c r="L585" s="138"/>
      <c r="M585" s="138"/>
      <c r="N585" s="138"/>
      <c r="O585" s="138"/>
      <c r="Q585" s="138"/>
      <c r="R585" s="138"/>
      <c r="S585" s="138"/>
      <c r="T585" s="138"/>
      <c r="U585" s="138"/>
      <c r="V585" s="138"/>
      <c r="W585" s="138"/>
      <c r="X585" s="136"/>
      <c r="AA585" s="145">
        <v>573</v>
      </c>
      <c r="AB585" s="146" t="str">
        <f t="shared" si="35"/>
        <v/>
      </c>
      <c r="AC585" s="146" t="str">
        <f t="shared" si="36"/>
        <v/>
      </c>
      <c r="AP585" s="149" t="str">
        <f t="shared" si="37"/>
        <v/>
      </c>
      <c r="AQ585" s="149" t="str">
        <f t="shared" si="38"/>
        <v/>
      </c>
    </row>
    <row r="586" spans="2:43" x14ac:dyDescent="0.2">
      <c r="B586" s="194">
        <v>574</v>
      </c>
      <c r="C586" s="249"/>
      <c r="D586" s="249"/>
      <c r="E586" s="138"/>
      <c r="F586" s="138"/>
      <c r="G586" s="218"/>
      <c r="H586" s="138"/>
      <c r="I586" s="138"/>
      <c r="J586" s="138"/>
      <c r="K586" s="138"/>
      <c r="L586" s="138"/>
      <c r="M586" s="138"/>
      <c r="N586" s="138"/>
      <c r="O586" s="138"/>
      <c r="Q586" s="138"/>
      <c r="R586" s="138"/>
      <c r="S586" s="138"/>
      <c r="T586" s="138"/>
      <c r="U586" s="138"/>
      <c r="V586" s="138"/>
      <c r="W586" s="138"/>
      <c r="X586" s="136"/>
      <c r="AA586" s="145">
        <v>574</v>
      </c>
      <c r="AB586" s="146" t="str">
        <f t="shared" si="35"/>
        <v/>
      </c>
      <c r="AC586" s="146" t="str">
        <f t="shared" si="36"/>
        <v/>
      </c>
      <c r="AP586" s="149" t="str">
        <f t="shared" si="37"/>
        <v/>
      </c>
      <c r="AQ586" s="149" t="str">
        <f t="shared" si="38"/>
        <v/>
      </c>
    </row>
    <row r="587" spans="2:43" x14ac:dyDescent="0.2">
      <c r="B587" s="194">
        <v>575</v>
      </c>
      <c r="C587" s="249"/>
      <c r="D587" s="249"/>
      <c r="E587" s="138"/>
      <c r="F587" s="138"/>
      <c r="G587" s="218"/>
      <c r="H587" s="138"/>
      <c r="I587" s="138"/>
      <c r="J587" s="138"/>
      <c r="K587" s="138"/>
      <c r="L587" s="138"/>
      <c r="M587" s="138"/>
      <c r="N587" s="138"/>
      <c r="O587" s="138"/>
      <c r="Q587" s="138"/>
      <c r="R587" s="138"/>
      <c r="S587" s="138"/>
      <c r="T587" s="138"/>
      <c r="U587" s="138"/>
      <c r="V587" s="138"/>
      <c r="W587" s="138"/>
      <c r="X587" s="136"/>
      <c r="AA587" s="145">
        <v>575</v>
      </c>
      <c r="AB587" s="146" t="str">
        <f t="shared" si="35"/>
        <v/>
      </c>
      <c r="AC587" s="146" t="str">
        <f t="shared" si="36"/>
        <v/>
      </c>
      <c r="AP587" s="149" t="str">
        <f t="shared" si="37"/>
        <v/>
      </c>
      <c r="AQ587" s="149" t="str">
        <f t="shared" si="38"/>
        <v/>
      </c>
    </row>
    <row r="588" spans="2:43" x14ac:dyDescent="0.2">
      <c r="B588" s="194">
        <v>576</v>
      </c>
      <c r="C588" s="249"/>
      <c r="D588" s="249"/>
      <c r="E588" s="138"/>
      <c r="F588" s="138"/>
      <c r="G588" s="218"/>
      <c r="H588" s="138"/>
      <c r="I588" s="138"/>
      <c r="J588" s="138"/>
      <c r="K588" s="138"/>
      <c r="L588" s="138"/>
      <c r="M588" s="138"/>
      <c r="N588" s="138"/>
      <c r="O588" s="138"/>
      <c r="Q588" s="138"/>
      <c r="R588" s="138"/>
      <c r="S588" s="138"/>
      <c r="T588" s="138"/>
      <c r="U588" s="138"/>
      <c r="V588" s="138"/>
      <c r="W588" s="138"/>
      <c r="X588" s="136"/>
      <c r="AA588" s="145">
        <v>576</v>
      </c>
      <c r="AB588" s="146" t="str">
        <f t="shared" si="35"/>
        <v/>
      </c>
      <c r="AC588" s="146" t="str">
        <f t="shared" si="36"/>
        <v/>
      </c>
      <c r="AP588" s="149" t="str">
        <f t="shared" si="37"/>
        <v/>
      </c>
      <c r="AQ588" s="149" t="str">
        <f t="shared" si="38"/>
        <v/>
      </c>
    </row>
    <row r="589" spans="2:43" x14ac:dyDescent="0.2">
      <c r="B589" s="194">
        <v>577</v>
      </c>
      <c r="C589" s="249"/>
      <c r="D589" s="249"/>
      <c r="E589" s="138"/>
      <c r="F589" s="138"/>
      <c r="G589" s="218"/>
      <c r="H589" s="138"/>
      <c r="I589" s="138"/>
      <c r="J589" s="138"/>
      <c r="K589" s="138"/>
      <c r="L589" s="138"/>
      <c r="M589" s="138"/>
      <c r="N589" s="138"/>
      <c r="O589" s="138"/>
      <c r="Q589" s="138"/>
      <c r="R589" s="138"/>
      <c r="S589" s="138"/>
      <c r="T589" s="138"/>
      <c r="U589" s="138"/>
      <c r="V589" s="138"/>
      <c r="W589" s="138"/>
      <c r="X589" s="136"/>
      <c r="AA589" s="145">
        <v>577</v>
      </c>
      <c r="AB589" s="146" t="str">
        <f t="shared" si="35"/>
        <v/>
      </c>
      <c r="AC589" s="146" t="str">
        <f t="shared" si="36"/>
        <v/>
      </c>
      <c r="AP589" s="149" t="str">
        <f t="shared" si="37"/>
        <v/>
      </c>
      <c r="AQ589" s="149" t="str">
        <f t="shared" si="38"/>
        <v/>
      </c>
    </row>
    <row r="590" spans="2:43" x14ac:dyDescent="0.2">
      <c r="B590" s="194">
        <v>578</v>
      </c>
      <c r="C590" s="249"/>
      <c r="D590" s="249"/>
      <c r="E590" s="138"/>
      <c r="F590" s="138"/>
      <c r="G590" s="218"/>
      <c r="H590" s="138"/>
      <c r="I590" s="138"/>
      <c r="J590" s="138"/>
      <c r="K590" s="138"/>
      <c r="L590" s="138"/>
      <c r="M590" s="138"/>
      <c r="N590" s="138"/>
      <c r="O590" s="138"/>
      <c r="Q590" s="138"/>
      <c r="R590" s="138"/>
      <c r="S590" s="138"/>
      <c r="T590" s="138"/>
      <c r="U590" s="138"/>
      <c r="V590" s="138"/>
      <c r="W590" s="138"/>
      <c r="X590" s="136"/>
      <c r="AA590" s="145">
        <v>578</v>
      </c>
      <c r="AB590" s="146" t="str">
        <f t="shared" ref="AB590:AB653" si="39">IF(AND(C590=1,D590&lt;&gt;0),D590,"")</f>
        <v/>
      </c>
      <c r="AC590" s="146" t="str">
        <f t="shared" ref="AC590:AC653" si="40">IF(AND(C590=2,D590&lt;&gt;0),D590,"")</f>
        <v/>
      </c>
      <c r="AP590" s="149" t="str">
        <f t="shared" si="37"/>
        <v/>
      </c>
      <c r="AQ590" s="149" t="str">
        <f t="shared" si="38"/>
        <v/>
      </c>
    </row>
    <row r="591" spans="2:43" x14ac:dyDescent="0.2">
      <c r="B591" s="194">
        <v>579</v>
      </c>
      <c r="C591" s="249"/>
      <c r="D591" s="249"/>
      <c r="E591" s="138"/>
      <c r="F591" s="138"/>
      <c r="G591" s="218"/>
      <c r="H591" s="138"/>
      <c r="I591" s="138"/>
      <c r="J591" s="138"/>
      <c r="K591" s="138"/>
      <c r="L591" s="138"/>
      <c r="M591" s="138"/>
      <c r="N591" s="138"/>
      <c r="O591" s="138"/>
      <c r="Q591" s="138"/>
      <c r="R591" s="138"/>
      <c r="S591" s="138"/>
      <c r="T591" s="138"/>
      <c r="U591" s="138"/>
      <c r="V591" s="138"/>
      <c r="W591" s="138"/>
      <c r="X591" s="136"/>
      <c r="AA591" s="145">
        <v>579</v>
      </c>
      <c r="AB591" s="146" t="str">
        <f t="shared" si="39"/>
        <v/>
      </c>
      <c r="AC591" s="146" t="str">
        <f t="shared" si="40"/>
        <v/>
      </c>
      <c r="AP591" s="149" t="str">
        <f t="shared" ref="AP591:AP654" si="41">IF(AB590="","",ABS(AB590-$K$13))</f>
        <v/>
      </c>
      <c r="AQ591" s="149" t="str">
        <f t="shared" ref="AQ591:AQ654" si="42">IF(AC590="","",ABS(AC590-$K$14))</f>
        <v/>
      </c>
    </row>
    <row r="592" spans="2:43" x14ac:dyDescent="0.2">
      <c r="B592" s="194">
        <v>580</v>
      </c>
      <c r="C592" s="249"/>
      <c r="D592" s="249"/>
      <c r="E592" s="138"/>
      <c r="F592" s="138"/>
      <c r="G592" s="218"/>
      <c r="H592" s="138"/>
      <c r="I592" s="138"/>
      <c r="J592" s="138"/>
      <c r="K592" s="138"/>
      <c r="L592" s="138"/>
      <c r="M592" s="138"/>
      <c r="N592" s="138"/>
      <c r="O592" s="138"/>
      <c r="Q592" s="138"/>
      <c r="R592" s="138"/>
      <c r="S592" s="138"/>
      <c r="T592" s="138"/>
      <c r="U592" s="138"/>
      <c r="V592" s="138"/>
      <c r="W592" s="138"/>
      <c r="X592" s="136"/>
      <c r="AA592" s="145">
        <v>580</v>
      </c>
      <c r="AB592" s="146" t="str">
        <f t="shared" si="39"/>
        <v/>
      </c>
      <c r="AC592" s="146" t="str">
        <f t="shared" si="40"/>
        <v/>
      </c>
      <c r="AP592" s="149" t="str">
        <f t="shared" si="41"/>
        <v/>
      </c>
      <c r="AQ592" s="149" t="str">
        <f t="shared" si="42"/>
        <v/>
      </c>
    </row>
    <row r="593" spans="2:43" x14ac:dyDescent="0.2">
      <c r="B593" s="194">
        <v>581</v>
      </c>
      <c r="C593" s="249"/>
      <c r="D593" s="249"/>
      <c r="E593" s="138"/>
      <c r="F593" s="138"/>
      <c r="G593" s="218"/>
      <c r="H593" s="138"/>
      <c r="I593" s="138"/>
      <c r="J593" s="138"/>
      <c r="K593" s="138"/>
      <c r="L593" s="138"/>
      <c r="M593" s="138"/>
      <c r="N593" s="138"/>
      <c r="O593" s="138"/>
      <c r="Q593" s="138"/>
      <c r="R593" s="138"/>
      <c r="S593" s="138"/>
      <c r="T593" s="138"/>
      <c r="U593" s="138"/>
      <c r="V593" s="138"/>
      <c r="W593" s="138"/>
      <c r="X593" s="136"/>
      <c r="AA593" s="145">
        <v>581</v>
      </c>
      <c r="AB593" s="146" t="str">
        <f t="shared" si="39"/>
        <v/>
      </c>
      <c r="AC593" s="146" t="str">
        <f t="shared" si="40"/>
        <v/>
      </c>
      <c r="AP593" s="149" t="str">
        <f t="shared" si="41"/>
        <v/>
      </c>
      <c r="AQ593" s="149" t="str">
        <f t="shared" si="42"/>
        <v/>
      </c>
    </row>
    <row r="594" spans="2:43" x14ac:dyDescent="0.2">
      <c r="B594" s="194">
        <v>582</v>
      </c>
      <c r="C594" s="249"/>
      <c r="D594" s="249"/>
      <c r="E594" s="138"/>
      <c r="F594" s="138"/>
      <c r="G594" s="218"/>
      <c r="H594" s="138"/>
      <c r="I594" s="138"/>
      <c r="J594" s="138"/>
      <c r="K594" s="138"/>
      <c r="L594" s="138"/>
      <c r="M594" s="138"/>
      <c r="N594" s="138"/>
      <c r="O594" s="138"/>
      <c r="Q594" s="138"/>
      <c r="R594" s="138"/>
      <c r="S594" s="138"/>
      <c r="T594" s="138"/>
      <c r="U594" s="138"/>
      <c r="V594" s="138"/>
      <c r="W594" s="138"/>
      <c r="X594" s="136"/>
      <c r="AA594" s="145">
        <v>582</v>
      </c>
      <c r="AB594" s="146" t="str">
        <f t="shared" si="39"/>
        <v/>
      </c>
      <c r="AC594" s="146" t="str">
        <f t="shared" si="40"/>
        <v/>
      </c>
      <c r="AP594" s="149" t="str">
        <f t="shared" si="41"/>
        <v/>
      </c>
      <c r="AQ594" s="149" t="str">
        <f t="shared" si="42"/>
        <v/>
      </c>
    </row>
    <row r="595" spans="2:43" x14ac:dyDescent="0.2">
      <c r="B595" s="194">
        <v>583</v>
      </c>
      <c r="C595" s="249"/>
      <c r="D595" s="249"/>
      <c r="E595" s="138"/>
      <c r="F595" s="138"/>
      <c r="G595" s="218"/>
      <c r="H595" s="138"/>
      <c r="I595" s="138"/>
      <c r="J595" s="138"/>
      <c r="K595" s="138"/>
      <c r="L595" s="138"/>
      <c r="M595" s="138"/>
      <c r="N595" s="138"/>
      <c r="O595" s="138"/>
      <c r="Q595" s="138"/>
      <c r="R595" s="138"/>
      <c r="S595" s="138"/>
      <c r="T595" s="138"/>
      <c r="U595" s="138"/>
      <c r="V595" s="138"/>
      <c r="W595" s="138"/>
      <c r="X595" s="136"/>
      <c r="AA595" s="145">
        <v>583</v>
      </c>
      <c r="AB595" s="146" t="str">
        <f t="shared" si="39"/>
        <v/>
      </c>
      <c r="AC595" s="146" t="str">
        <f t="shared" si="40"/>
        <v/>
      </c>
      <c r="AP595" s="149" t="str">
        <f t="shared" si="41"/>
        <v/>
      </c>
      <c r="AQ595" s="149" t="str">
        <f t="shared" si="42"/>
        <v/>
      </c>
    </row>
    <row r="596" spans="2:43" x14ac:dyDescent="0.2">
      <c r="B596" s="194">
        <v>584</v>
      </c>
      <c r="C596" s="249"/>
      <c r="D596" s="249"/>
      <c r="E596" s="138"/>
      <c r="F596" s="138"/>
      <c r="G596" s="218"/>
      <c r="H596" s="138"/>
      <c r="I596" s="138"/>
      <c r="J596" s="138"/>
      <c r="K596" s="138"/>
      <c r="L596" s="138"/>
      <c r="M596" s="138"/>
      <c r="N596" s="138"/>
      <c r="O596" s="138"/>
      <c r="Q596" s="138"/>
      <c r="R596" s="138"/>
      <c r="S596" s="138"/>
      <c r="T596" s="138"/>
      <c r="U596" s="138"/>
      <c r="V596" s="138"/>
      <c r="W596" s="138"/>
      <c r="X596" s="136"/>
      <c r="AA596" s="145">
        <v>584</v>
      </c>
      <c r="AB596" s="146" t="str">
        <f t="shared" si="39"/>
        <v/>
      </c>
      <c r="AC596" s="146" t="str">
        <f t="shared" si="40"/>
        <v/>
      </c>
      <c r="AP596" s="149" t="str">
        <f t="shared" si="41"/>
        <v/>
      </c>
      <c r="AQ596" s="149" t="str">
        <f t="shared" si="42"/>
        <v/>
      </c>
    </row>
    <row r="597" spans="2:43" x14ac:dyDescent="0.2">
      <c r="B597" s="194">
        <v>585</v>
      </c>
      <c r="C597" s="249"/>
      <c r="D597" s="249"/>
      <c r="E597" s="138"/>
      <c r="F597" s="138"/>
      <c r="G597" s="218"/>
      <c r="H597" s="138"/>
      <c r="I597" s="138"/>
      <c r="J597" s="138"/>
      <c r="K597" s="138"/>
      <c r="L597" s="138"/>
      <c r="M597" s="138"/>
      <c r="N597" s="138"/>
      <c r="O597" s="138"/>
      <c r="Q597" s="138"/>
      <c r="R597" s="138"/>
      <c r="S597" s="138"/>
      <c r="T597" s="138"/>
      <c r="U597" s="138"/>
      <c r="V597" s="138"/>
      <c r="W597" s="138"/>
      <c r="X597" s="136"/>
      <c r="AA597" s="145">
        <v>585</v>
      </c>
      <c r="AB597" s="146" t="str">
        <f t="shared" si="39"/>
        <v/>
      </c>
      <c r="AC597" s="146" t="str">
        <f t="shared" si="40"/>
        <v/>
      </c>
      <c r="AP597" s="149" t="str">
        <f t="shared" si="41"/>
        <v/>
      </c>
      <c r="AQ597" s="149" t="str">
        <f t="shared" si="42"/>
        <v/>
      </c>
    </row>
    <row r="598" spans="2:43" x14ac:dyDescent="0.2">
      <c r="B598" s="194">
        <v>586</v>
      </c>
      <c r="C598" s="249"/>
      <c r="D598" s="249"/>
      <c r="E598" s="138"/>
      <c r="F598" s="138"/>
      <c r="G598" s="218"/>
      <c r="H598" s="138"/>
      <c r="I598" s="138"/>
      <c r="J598" s="138"/>
      <c r="K598" s="138"/>
      <c r="L598" s="138"/>
      <c r="M598" s="138"/>
      <c r="N598" s="138"/>
      <c r="O598" s="138"/>
      <c r="Q598" s="138"/>
      <c r="R598" s="138"/>
      <c r="S598" s="138"/>
      <c r="T598" s="138"/>
      <c r="U598" s="138"/>
      <c r="V598" s="138"/>
      <c r="W598" s="138"/>
      <c r="X598" s="136"/>
      <c r="AA598" s="145">
        <v>586</v>
      </c>
      <c r="AB598" s="146" t="str">
        <f t="shared" si="39"/>
        <v/>
      </c>
      <c r="AC598" s="146" t="str">
        <f t="shared" si="40"/>
        <v/>
      </c>
      <c r="AP598" s="149" t="str">
        <f t="shared" si="41"/>
        <v/>
      </c>
      <c r="AQ598" s="149" t="str">
        <f t="shared" si="42"/>
        <v/>
      </c>
    </row>
    <row r="599" spans="2:43" x14ac:dyDescent="0.2">
      <c r="B599" s="194">
        <v>587</v>
      </c>
      <c r="C599" s="249"/>
      <c r="D599" s="249"/>
      <c r="E599" s="138"/>
      <c r="F599" s="138"/>
      <c r="G599" s="218"/>
      <c r="H599" s="138"/>
      <c r="I599" s="138"/>
      <c r="J599" s="138"/>
      <c r="K599" s="138"/>
      <c r="L599" s="138"/>
      <c r="M599" s="138"/>
      <c r="N599" s="138"/>
      <c r="O599" s="138"/>
      <c r="Q599" s="138"/>
      <c r="R599" s="138"/>
      <c r="S599" s="138"/>
      <c r="T599" s="138"/>
      <c r="U599" s="138"/>
      <c r="V599" s="138"/>
      <c r="W599" s="138"/>
      <c r="X599" s="136"/>
      <c r="AA599" s="145">
        <v>587</v>
      </c>
      <c r="AB599" s="146" t="str">
        <f t="shared" si="39"/>
        <v/>
      </c>
      <c r="AC599" s="146" t="str">
        <f t="shared" si="40"/>
        <v/>
      </c>
      <c r="AP599" s="149" t="str">
        <f t="shared" si="41"/>
        <v/>
      </c>
      <c r="AQ599" s="149" t="str">
        <f t="shared" si="42"/>
        <v/>
      </c>
    </row>
    <row r="600" spans="2:43" x14ac:dyDescent="0.2">
      <c r="B600" s="194">
        <v>588</v>
      </c>
      <c r="C600" s="249"/>
      <c r="D600" s="249"/>
      <c r="E600" s="138"/>
      <c r="F600" s="138"/>
      <c r="G600" s="218"/>
      <c r="H600" s="138"/>
      <c r="I600" s="138"/>
      <c r="J600" s="138"/>
      <c r="K600" s="138"/>
      <c r="L600" s="138"/>
      <c r="M600" s="138"/>
      <c r="N600" s="138"/>
      <c r="O600" s="138"/>
      <c r="Q600" s="138"/>
      <c r="R600" s="138"/>
      <c r="S600" s="138"/>
      <c r="T600" s="138"/>
      <c r="U600" s="138"/>
      <c r="V600" s="138"/>
      <c r="W600" s="138"/>
      <c r="X600" s="136"/>
      <c r="AA600" s="145">
        <v>588</v>
      </c>
      <c r="AB600" s="146" t="str">
        <f t="shared" si="39"/>
        <v/>
      </c>
      <c r="AC600" s="146" t="str">
        <f t="shared" si="40"/>
        <v/>
      </c>
      <c r="AP600" s="149" t="str">
        <f t="shared" si="41"/>
        <v/>
      </c>
      <c r="AQ600" s="149" t="str">
        <f t="shared" si="42"/>
        <v/>
      </c>
    </row>
    <row r="601" spans="2:43" x14ac:dyDescent="0.2">
      <c r="B601" s="194">
        <v>589</v>
      </c>
      <c r="C601" s="249"/>
      <c r="D601" s="249"/>
      <c r="E601" s="138"/>
      <c r="F601" s="138"/>
      <c r="G601" s="218"/>
      <c r="H601" s="138"/>
      <c r="I601" s="138"/>
      <c r="J601" s="138"/>
      <c r="K601" s="138"/>
      <c r="L601" s="138"/>
      <c r="M601" s="138"/>
      <c r="N601" s="138"/>
      <c r="O601" s="138"/>
      <c r="Q601" s="138"/>
      <c r="R601" s="138"/>
      <c r="S601" s="138"/>
      <c r="T601" s="138"/>
      <c r="U601" s="138"/>
      <c r="V601" s="138"/>
      <c r="W601" s="138"/>
      <c r="X601" s="136"/>
      <c r="AA601" s="145">
        <v>589</v>
      </c>
      <c r="AB601" s="146" t="str">
        <f t="shared" si="39"/>
        <v/>
      </c>
      <c r="AC601" s="146" t="str">
        <f t="shared" si="40"/>
        <v/>
      </c>
      <c r="AP601" s="149" t="str">
        <f t="shared" si="41"/>
        <v/>
      </c>
      <c r="AQ601" s="149" t="str">
        <f t="shared" si="42"/>
        <v/>
      </c>
    </row>
    <row r="602" spans="2:43" x14ac:dyDescent="0.2">
      <c r="B602" s="194">
        <v>590</v>
      </c>
      <c r="C602" s="249"/>
      <c r="D602" s="249"/>
      <c r="E602" s="138"/>
      <c r="F602" s="138"/>
      <c r="G602" s="218"/>
      <c r="H602" s="138"/>
      <c r="I602" s="138"/>
      <c r="J602" s="138"/>
      <c r="K602" s="138"/>
      <c r="L602" s="138"/>
      <c r="M602" s="138"/>
      <c r="N602" s="138"/>
      <c r="O602" s="138"/>
      <c r="Q602" s="138"/>
      <c r="R602" s="138"/>
      <c r="S602" s="138"/>
      <c r="T602" s="138"/>
      <c r="U602" s="138"/>
      <c r="V602" s="138"/>
      <c r="W602" s="138"/>
      <c r="X602" s="136"/>
      <c r="AA602" s="145">
        <v>590</v>
      </c>
      <c r="AB602" s="146" t="str">
        <f t="shared" si="39"/>
        <v/>
      </c>
      <c r="AC602" s="146" t="str">
        <f t="shared" si="40"/>
        <v/>
      </c>
      <c r="AP602" s="149" t="str">
        <f t="shared" si="41"/>
        <v/>
      </c>
      <c r="AQ602" s="149" t="str">
        <f t="shared" si="42"/>
        <v/>
      </c>
    </row>
    <row r="603" spans="2:43" x14ac:dyDescent="0.2">
      <c r="B603" s="194">
        <v>591</v>
      </c>
      <c r="C603" s="249"/>
      <c r="D603" s="249"/>
      <c r="E603" s="138"/>
      <c r="F603" s="138"/>
      <c r="G603" s="218"/>
      <c r="H603" s="138"/>
      <c r="I603" s="138"/>
      <c r="J603" s="138"/>
      <c r="K603" s="138"/>
      <c r="L603" s="138"/>
      <c r="M603" s="138"/>
      <c r="N603" s="138"/>
      <c r="O603" s="138"/>
      <c r="Q603" s="138"/>
      <c r="R603" s="138"/>
      <c r="S603" s="138"/>
      <c r="T603" s="138"/>
      <c r="U603" s="138"/>
      <c r="V603" s="138"/>
      <c r="W603" s="138"/>
      <c r="X603" s="136"/>
      <c r="AA603" s="145">
        <v>591</v>
      </c>
      <c r="AB603" s="146" t="str">
        <f t="shared" si="39"/>
        <v/>
      </c>
      <c r="AC603" s="146" t="str">
        <f t="shared" si="40"/>
        <v/>
      </c>
      <c r="AP603" s="149" t="str">
        <f t="shared" si="41"/>
        <v/>
      </c>
      <c r="AQ603" s="149" t="str">
        <f t="shared" si="42"/>
        <v/>
      </c>
    </row>
    <row r="604" spans="2:43" x14ac:dyDescent="0.2">
      <c r="B604" s="194">
        <v>592</v>
      </c>
      <c r="C604" s="249"/>
      <c r="D604" s="249"/>
      <c r="E604" s="138"/>
      <c r="F604" s="138"/>
      <c r="G604" s="218"/>
      <c r="H604" s="138"/>
      <c r="I604" s="138"/>
      <c r="J604" s="138"/>
      <c r="K604" s="138"/>
      <c r="L604" s="138"/>
      <c r="M604" s="138"/>
      <c r="N604" s="138"/>
      <c r="O604" s="138"/>
      <c r="Q604" s="138"/>
      <c r="R604" s="138"/>
      <c r="S604" s="138"/>
      <c r="T604" s="138"/>
      <c r="U604" s="138"/>
      <c r="V604" s="138"/>
      <c r="W604" s="138"/>
      <c r="X604" s="136"/>
      <c r="AA604" s="145">
        <v>592</v>
      </c>
      <c r="AB604" s="146" t="str">
        <f t="shared" si="39"/>
        <v/>
      </c>
      <c r="AC604" s="146" t="str">
        <f t="shared" si="40"/>
        <v/>
      </c>
      <c r="AP604" s="149" t="str">
        <f t="shared" si="41"/>
        <v/>
      </c>
      <c r="AQ604" s="149" t="str">
        <f t="shared" si="42"/>
        <v/>
      </c>
    </row>
    <row r="605" spans="2:43" x14ac:dyDescent="0.2">
      <c r="B605" s="194">
        <v>593</v>
      </c>
      <c r="C605" s="249"/>
      <c r="D605" s="249"/>
      <c r="E605" s="138"/>
      <c r="F605" s="138"/>
      <c r="G605" s="218"/>
      <c r="H605" s="138"/>
      <c r="I605" s="138"/>
      <c r="J605" s="138"/>
      <c r="K605" s="138"/>
      <c r="L605" s="138"/>
      <c r="M605" s="138"/>
      <c r="N605" s="138"/>
      <c r="O605" s="138"/>
      <c r="Q605" s="138"/>
      <c r="R605" s="138"/>
      <c r="S605" s="138"/>
      <c r="T605" s="138"/>
      <c r="U605" s="138"/>
      <c r="V605" s="138"/>
      <c r="W605" s="138"/>
      <c r="X605" s="136"/>
      <c r="AA605" s="145">
        <v>593</v>
      </c>
      <c r="AB605" s="146" t="str">
        <f t="shared" si="39"/>
        <v/>
      </c>
      <c r="AC605" s="146" t="str">
        <f t="shared" si="40"/>
        <v/>
      </c>
      <c r="AP605" s="149" t="str">
        <f t="shared" si="41"/>
        <v/>
      </c>
      <c r="AQ605" s="149" t="str">
        <f t="shared" si="42"/>
        <v/>
      </c>
    </row>
    <row r="606" spans="2:43" x14ac:dyDescent="0.2">
      <c r="B606" s="194">
        <v>594</v>
      </c>
      <c r="C606" s="249"/>
      <c r="D606" s="249"/>
      <c r="E606" s="138"/>
      <c r="F606" s="138"/>
      <c r="G606" s="218"/>
      <c r="H606" s="138"/>
      <c r="I606" s="138"/>
      <c r="J606" s="138"/>
      <c r="K606" s="138"/>
      <c r="L606" s="138"/>
      <c r="M606" s="138"/>
      <c r="N606" s="138"/>
      <c r="O606" s="138"/>
      <c r="Q606" s="138"/>
      <c r="R606" s="138"/>
      <c r="S606" s="138"/>
      <c r="T606" s="138"/>
      <c r="U606" s="138"/>
      <c r="V606" s="138"/>
      <c r="W606" s="138"/>
      <c r="X606" s="136"/>
      <c r="AA606" s="145">
        <v>594</v>
      </c>
      <c r="AB606" s="146" t="str">
        <f t="shared" si="39"/>
        <v/>
      </c>
      <c r="AC606" s="146" t="str">
        <f t="shared" si="40"/>
        <v/>
      </c>
      <c r="AP606" s="149" t="str">
        <f t="shared" si="41"/>
        <v/>
      </c>
      <c r="AQ606" s="149" t="str">
        <f t="shared" si="42"/>
        <v/>
      </c>
    </row>
    <row r="607" spans="2:43" x14ac:dyDescent="0.2">
      <c r="B607" s="194">
        <v>595</v>
      </c>
      <c r="C607" s="249"/>
      <c r="D607" s="249"/>
      <c r="E607" s="138"/>
      <c r="F607" s="138"/>
      <c r="G607" s="218"/>
      <c r="H607" s="138"/>
      <c r="I607" s="138"/>
      <c r="J607" s="138"/>
      <c r="K607" s="138"/>
      <c r="L607" s="138"/>
      <c r="M607" s="138"/>
      <c r="N607" s="138"/>
      <c r="O607" s="138"/>
      <c r="Q607" s="138"/>
      <c r="R607" s="138"/>
      <c r="S607" s="138"/>
      <c r="T607" s="138"/>
      <c r="U607" s="138"/>
      <c r="V607" s="138"/>
      <c r="W607" s="138"/>
      <c r="X607" s="136"/>
      <c r="AA607" s="145">
        <v>595</v>
      </c>
      <c r="AB607" s="146" t="str">
        <f t="shared" si="39"/>
        <v/>
      </c>
      <c r="AC607" s="146" t="str">
        <f t="shared" si="40"/>
        <v/>
      </c>
      <c r="AP607" s="149" t="str">
        <f t="shared" si="41"/>
        <v/>
      </c>
      <c r="AQ607" s="149" t="str">
        <f t="shared" si="42"/>
        <v/>
      </c>
    </row>
    <row r="608" spans="2:43" x14ac:dyDescent="0.2">
      <c r="B608" s="194">
        <v>596</v>
      </c>
      <c r="C608" s="249"/>
      <c r="D608" s="249"/>
      <c r="E608" s="138"/>
      <c r="F608" s="138"/>
      <c r="G608" s="218"/>
      <c r="H608" s="138"/>
      <c r="I608" s="138"/>
      <c r="J608" s="138"/>
      <c r="K608" s="138"/>
      <c r="L608" s="138"/>
      <c r="M608" s="138"/>
      <c r="N608" s="138"/>
      <c r="O608" s="138"/>
      <c r="Q608" s="138"/>
      <c r="R608" s="138"/>
      <c r="S608" s="138"/>
      <c r="T608" s="138"/>
      <c r="U608" s="138"/>
      <c r="V608" s="138"/>
      <c r="W608" s="138"/>
      <c r="X608" s="136"/>
      <c r="AA608" s="145">
        <v>596</v>
      </c>
      <c r="AB608" s="146" t="str">
        <f t="shared" si="39"/>
        <v/>
      </c>
      <c r="AC608" s="146" t="str">
        <f t="shared" si="40"/>
        <v/>
      </c>
      <c r="AP608" s="149" t="str">
        <f t="shared" si="41"/>
        <v/>
      </c>
      <c r="AQ608" s="149" t="str">
        <f t="shared" si="42"/>
        <v/>
      </c>
    </row>
    <row r="609" spans="2:43" x14ac:dyDescent="0.2">
      <c r="B609" s="194">
        <v>597</v>
      </c>
      <c r="C609" s="249"/>
      <c r="D609" s="249"/>
      <c r="E609" s="138"/>
      <c r="F609" s="138"/>
      <c r="G609" s="218"/>
      <c r="H609" s="138"/>
      <c r="I609" s="138"/>
      <c r="J609" s="138"/>
      <c r="K609" s="138"/>
      <c r="L609" s="138"/>
      <c r="M609" s="138"/>
      <c r="N609" s="138"/>
      <c r="O609" s="138"/>
      <c r="Q609" s="138"/>
      <c r="R609" s="138"/>
      <c r="S609" s="138"/>
      <c r="T609" s="138"/>
      <c r="U609" s="138"/>
      <c r="V609" s="138"/>
      <c r="W609" s="138"/>
      <c r="X609" s="136"/>
      <c r="AA609" s="145">
        <v>597</v>
      </c>
      <c r="AB609" s="146" t="str">
        <f t="shared" si="39"/>
        <v/>
      </c>
      <c r="AC609" s="146" t="str">
        <f t="shared" si="40"/>
        <v/>
      </c>
      <c r="AP609" s="149" t="str">
        <f t="shared" si="41"/>
        <v/>
      </c>
      <c r="AQ609" s="149" t="str">
        <f t="shared" si="42"/>
        <v/>
      </c>
    </row>
    <row r="610" spans="2:43" x14ac:dyDescent="0.2">
      <c r="B610" s="194">
        <v>598</v>
      </c>
      <c r="C610" s="249"/>
      <c r="D610" s="249"/>
      <c r="E610" s="138"/>
      <c r="F610" s="138"/>
      <c r="G610" s="218"/>
      <c r="H610" s="138"/>
      <c r="I610" s="138"/>
      <c r="J610" s="138"/>
      <c r="K610" s="138"/>
      <c r="L610" s="138"/>
      <c r="M610" s="138"/>
      <c r="N610" s="138"/>
      <c r="O610" s="138"/>
      <c r="Q610" s="138"/>
      <c r="R610" s="138"/>
      <c r="S610" s="138"/>
      <c r="T610" s="138"/>
      <c r="U610" s="138"/>
      <c r="V610" s="138"/>
      <c r="W610" s="138"/>
      <c r="X610" s="136"/>
      <c r="AA610" s="145">
        <v>598</v>
      </c>
      <c r="AB610" s="146" t="str">
        <f t="shared" si="39"/>
        <v/>
      </c>
      <c r="AC610" s="146" t="str">
        <f t="shared" si="40"/>
        <v/>
      </c>
      <c r="AP610" s="149" t="str">
        <f t="shared" si="41"/>
        <v/>
      </c>
      <c r="AQ610" s="149" t="str">
        <f t="shared" si="42"/>
        <v/>
      </c>
    </row>
    <row r="611" spans="2:43" x14ac:dyDescent="0.2">
      <c r="B611" s="194">
        <v>599</v>
      </c>
      <c r="C611" s="249"/>
      <c r="D611" s="249"/>
      <c r="E611" s="138"/>
      <c r="F611" s="138"/>
      <c r="G611" s="218"/>
      <c r="H611" s="138"/>
      <c r="I611" s="138"/>
      <c r="J611" s="138"/>
      <c r="K611" s="138"/>
      <c r="L611" s="138"/>
      <c r="M611" s="138"/>
      <c r="N611" s="138"/>
      <c r="O611" s="138"/>
      <c r="Q611" s="138"/>
      <c r="R611" s="138"/>
      <c r="S611" s="138"/>
      <c r="T611" s="138"/>
      <c r="U611" s="138"/>
      <c r="V611" s="138"/>
      <c r="W611" s="138"/>
      <c r="X611" s="136"/>
      <c r="AA611" s="145">
        <v>599</v>
      </c>
      <c r="AB611" s="146" t="str">
        <f t="shared" si="39"/>
        <v/>
      </c>
      <c r="AC611" s="146" t="str">
        <f t="shared" si="40"/>
        <v/>
      </c>
      <c r="AP611" s="149" t="str">
        <f t="shared" si="41"/>
        <v/>
      </c>
      <c r="AQ611" s="149" t="str">
        <f t="shared" si="42"/>
        <v/>
      </c>
    </row>
    <row r="612" spans="2:43" x14ac:dyDescent="0.2">
      <c r="B612" s="194">
        <v>600</v>
      </c>
      <c r="C612" s="249"/>
      <c r="D612" s="249"/>
      <c r="E612" s="138"/>
      <c r="F612" s="138"/>
      <c r="G612" s="218"/>
      <c r="H612" s="138"/>
      <c r="I612" s="138"/>
      <c r="J612" s="138"/>
      <c r="K612" s="138"/>
      <c r="L612" s="138"/>
      <c r="M612" s="138"/>
      <c r="N612" s="138"/>
      <c r="O612" s="138"/>
      <c r="Q612" s="138"/>
      <c r="R612" s="138"/>
      <c r="S612" s="138"/>
      <c r="T612" s="138"/>
      <c r="U612" s="138"/>
      <c r="V612" s="138"/>
      <c r="W612" s="138"/>
      <c r="X612" s="136"/>
      <c r="AA612" s="145">
        <v>600</v>
      </c>
      <c r="AB612" s="146" t="str">
        <f t="shared" si="39"/>
        <v/>
      </c>
      <c r="AC612" s="146" t="str">
        <f t="shared" si="40"/>
        <v/>
      </c>
      <c r="AP612" s="149" t="str">
        <f t="shared" si="41"/>
        <v/>
      </c>
      <c r="AQ612" s="149" t="str">
        <f t="shared" si="42"/>
        <v/>
      </c>
    </row>
    <row r="613" spans="2:43" x14ac:dyDescent="0.2">
      <c r="B613" s="194">
        <v>601</v>
      </c>
      <c r="C613" s="249"/>
      <c r="D613" s="249"/>
      <c r="E613" s="138"/>
      <c r="F613" s="138"/>
      <c r="G613" s="218"/>
      <c r="H613" s="138"/>
      <c r="I613" s="138"/>
      <c r="J613" s="138"/>
      <c r="K613" s="138"/>
      <c r="L613" s="138"/>
      <c r="M613" s="138"/>
      <c r="N613" s="138"/>
      <c r="O613" s="138"/>
      <c r="Q613" s="138"/>
      <c r="R613" s="138"/>
      <c r="S613" s="138"/>
      <c r="T613" s="138"/>
      <c r="U613" s="138"/>
      <c r="V613" s="138"/>
      <c r="W613" s="138"/>
      <c r="X613" s="136"/>
      <c r="AA613" s="145">
        <v>601</v>
      </c>
      <c r="AB613" s="146" t="str">
        <f t="shared" si="39"/>
        <v/>
      </c>
      <c r="AC613" s="146" t="str">
        <f t="shared" si="40"/>
        <v/>
      </c>
      <c r="AP613" s="149" t="str">
        <f t="shared" si="41"/>
        <v/>
      </c>
      <c r="AQ613" s="149" t="str">
        <f t="shared" si="42"/>
        <v/>
      </c>
    </row>
    <row r="614" spans="2:43" x14ac:dyDescent="0.2">
      <c r="B614" s="194">
        <v>602</v>
      </c>
      <c r="C614" s="249"/>
      <c r="D614" s="249"/>
      <c r="E614" s="138"/>
      <c r="F614" s="138"/>
      <c r="G614" s="218"/>
      <c r="H614" s="138"/>
      <c r="I614" s="138"/>
      <c r="J614" s="138"/>
      <c r="K614" s="138"/>
      <c r="L614" s="138"/>
      <c r="M614" s="138"/>
      <c r="N614" s="138"/>
      <c r="O614" s="138"/>
      <c r="Q614" s="138"/>
      <c r="R614" s="138"/>
      <c r="S614" s="138"/>
      <c r="T614" s="138"/>
      <c r="U614" s="138"/>
      <c r="V614" s="138"/>
      <c r="W614" s="138"/>
      <c r="X614" s="136"/>
      <c r="AA614" s="145">
        <v>602</v>
      </c>
      <c r="AB614" s="146" t="str">
        <f t="shared" si="39"/>
        <v/>
      </c>
      <c r="AC614" s="146" t="str">
        <f t="shared" si="40"/>
        <v/>
      </c>
      <c r="AP614" s="149" t="str">
        <f t="shared" si="41"/>
        <v/>
      </c>
      <c r="AQ614" s="149" t="str">
        <f t="shared" si="42"/>
        <v/>
      </c>
    </row>
    <row r="615" spans="2:43" x14ac:dyDescent="0.2">
      <c r="B615" s="194">
        <v>603</v>
      </c>
      <c r="C615" s="249"/>
      <c r="D615" s="249"/>
      <c r="E615" s="138"/>
      <c r="F615" s="138"/>
      <c r="G615" s="218"/>
      <c r="H615" s="138"/>
      <c r="I615" s="138"/>
      <c r="J615" s="138"/>
      <c r="K615" s="138"/>
      <c r="L615" s="138"/>
      <c r="M615" s="138"/>
      <c r="N615" s="138"/>
      <c r="O615" s="138"/>
      <c r="Q615" s="138"/>
      <c r="R615" s="138"/>
      <c r="S615" s="138"/>
      <c r="T615" s="138"/>
      <c r="U615" s="138"/>
      <c r="V615" s="138"/>
      <c r="W615" s="138"/>
      <c r="X615" s="136"/>
      <c r="AA615" s="145">
        <v>603</v>
      </c>
      <c r="AB615" s="146" t="str">
        <f t="shared" si="39"/>
        <v/>
      </c>
      <c r="AC615" s="146" t="str">
        <f t="shared" si="40"/>
        <v/>
      </c>
      <c r="AP615" s="149" t="str">
        <f t="shared" si="41"/>
        <v/>
      </c>
      <c r="AQ615" s="149" t="str">
        <f t="shared" si="42"/>
        <v/>
      </c>
    </row>
    <row r="616" spans="2:43" x14ac:dyDescent="0.2">
      <c r="B616" s="194">
        <v>604</v>
      </c>
      <c r="C616" s="249"/>
      <c r="D616" s="249"/>
      <c r="E616" s="138"/>
      <c r="F616" s="138"/>
      <c r="G616" s="218"/>
      <c r="H616" s="138"/>
      <c r="I616" s="138"/>
      <c r="J616" s="138"/>
      <c r="K616" s="138"/>
      <c r="L616" s="138"/>
      <c r="M616" s="138"/>
      <c r="N616" s="138"/>
      <c r="O616" s="138"/>
      <c r="Q616" s="138"/>
      <c r="R616" s="138"/>
      <c r="S616" s="138"/>
      <c r="T616" s="138"/>
      <c r="U616" s="138"/>
      <c r="V616" s="138"/>
      <c r="W616" s="138"/>
      <c r="X616" s="136"/>
      <c r="AA616" s="145">
        <v>604</v>
      </c>
      <c r="AB616" s="146" t="str">
        <f t="shared" si="39"/>
        <v/>
      </c>
      <c r="AC616" s="146" t="str">
        <f t="shared" si="40"/>
        <v/>
      </c>
      <c r="AP616" s="149" t="str">
        <f t="shared" si="41"/>
        <v/>
      </c>
      <c r="AQ616" s="149" t="str">
        <f t="shared" si="42"/>
        <v/>
      </c>
    </row>
    <row r="617" spans="2:43" x14ac:dyDescent="0.2">
      <c r="B617" s="194">
        <v>605</v>
      </c>
      <c r="C617" s="249"/>
      <c r="D617" s="249"/>
      <c r="E617" s="138"/>
      <c r="F617" s="138"/>
      <c r="G617" s="218"/>
      <c r="H617" s="138"/>
      <c r="I617" s="138"/>
      <c r="J617" s="138"/>
      <c r="K617" s="138"/>
      <c r="L617" s="138"/>
      <c r="M617" s="138"/>
      <c r="N617" s="138"/>
      <c r="O617" s="138"/>
      <c r="Q617" s="138"/>
      <c r="R617" s="138"/>
      <c r="S617" s="138"/>
      <c r="T617" s="138"/>
      <c r="U617" s="138"/>
      <c r="V617" s="138"/>
      <c r="W617" s="138"/>
      <c r="X617" s="136"/>
      <c r="AA617" s="145">
        <v>605</v>
      </c>
      <c r="AB617" s="146" t="str">
        <f t="shared" si="39"/>
        <v/>
      </c>
      <c r="AC617" s="146" t="str">
        <f t="shared" si="40"/>
        <v/>
      </c>
      <c r="AP617" s="149" t="str">
        <f t="shared" si="41"/>
        <v/>
      </c>
      <c r="AQ617" s="149" t="str">
        <f t="shared" si="42"/>
        <v/>
      </c>
    </row>
    <row r="618" spans="2:43" x14ac:dyDescent="0.2">
      <c r="B618" s="194">
        <v>606</v>
      </c>
      <c r="C618" s="249"/>
      <c r="D618" s="249"/>
      <c r="E618" s="138"/>
      <c r="F618" s="138"/>
      <c r="G618" s="218"/>
      <c r="H618" s="138"/>
      <c r="I618" s="138"/>
      <c r="J618" s="138"/>
      <c r="K618" s="138"/>
      <c r="L618" s="138"/>
      <c r="M618" s="138"/>
      <c r="N618" s="138"/>
      <c r="O618" s="138"/>
      <c r="Q618" s="138"/>
      <c r="R618" s="138"/>
      <c r="S618" s="138"/>
      <c r="T618" s="138"/>
      <c r="U618" s="138"/>
      <c r="V618" s="138"/>
      <c r="W618" s="138"/>
      <c r="X618" s="136"/>
      <c r="AA618" s="145">
        <v>606</v>
      </c>
      <c r="AB618" s="146" t="str">
        <f t="shared" si="39"/>
        <v/>
      </c>
      <c r="AC618" s="146" t="str">
        <f t="shared" si="40"/>
        <v/>
      </c>
      <c r="AP618" s="149" t="str">
        <f t="shared" si="41"/>
        <v/>
      </c>
      <c r="AQ618" s="149" t="str">
        <f t="shared" si="42"/>
        <v/>
      </c>
    </row>
    <row r="619" spans="2:43" x14ac:dyDescent="0.2">
      <c r="B619" s="194">
        <v>607</v>
      </c>
      <c r="C619" s="249"/>
      <c r="D619" s="249"/>
      <c r="E619" s="138"/>
      <c r="F619" s="138"/>
      <c r="G619" s="218"/>
      <c r="H619" s="138"/>
      <c r="I619" s="138"/>
      <c r="J619" s="138"/>
      <c r="K619" s="138"/>
      <c r="L619" s="138"/>
      <c r="M619" s="138"/>
      <c r="N619" s="138"/>
      <c r="O619" s="138"/>
      <c r="Q619" s="138"/>
      <c r="R619" s="138"/>
      <c r="S619" s="138"/>
      <c r="T619" s="138"/>
      <c r="U619" s="138"/>
      <c r="V619" s="138"/>
      <c r="W619" s="138"/>
      <c r="X619" s="136"/>
      <c r="AA619" s="145">
        <v>607</v>
      </c>
      <c r="AB619" s="146" t="str">
        <f t="shared" si="39"/>
        <v/>
      </c>
      <c r="AC619" s="146" t="str">
        <f t="shared" si="40"/>
        <v/>
      </c>
      <c r="AP619" s="149" t="str">
        <f t="shared" si="41"/>
        <v/>
      </c>
      <c r="AQ619" s="149" t="str">
        <f t="shared" si="42"/>
        <v/>
      </c>
    </row>
    <row r="620" spans="2:43" x14ac:dyDescent="0.2">
      <c r="B620" s="194">
        <v>608</v>
      </c>
      <c r="C620" s="249"/>
      <c r="D620" s="249"/>
      <c r="E620" s="138"/>
      <c r="F620" s="138"/>
      <c r="G620" s="218"/>
      <c r="H620" s="138"/>
      <c r="I620" s="138"/>
      <c r="J620" s="138"/>
      <c r="K620" s="138"/>
      <c r="L620" s="138"/>
      <c r="M620" s="138"/>
      <c r="N620" s="138"/>
      <c r="O620" s="138"/>
      <c r="Q620" s="138"/>
      <c r="R620" s="138"/>
      <c r="S620" s="138"/>
      <c r="T620" s="138"/>
      <c r="U620" s="138"/>
      <c r="V620" s="138"/>
      <c r="W620" s="138"/>
      <c r="X620" s="136"/>
      <c r="AA620" s="145">
        <v>608</v>
      </c>
      <c r="AB620" s="146" t="str">
        <f t="shared" si="39"/>
        <v/>
      </c>
      <c r="AC620" s="146" t="str">
        <f t="shared" si="40"/>
        <v/>
      </c>
      <c r="AP620" s="149" t="str">
        <f t="shared" si="41"/>
        <v/>
      </c>
      <c r="AQ620" s="149" t="str">
        <f t="shared" si="42"/>
        <v/>
      </c>
    </row>
    <row r="621" spans="2:43" x14ac:dyDescent="0.2">
      <c r="B621" s="194">
        <v>609</v>
      </c>
      <c r="C621" s="249"/>
      <c r="D621" s="249"/>
      <c r="E621" s="138"/>
      <c r="F621" s="138"/>
      <c r="G621" s="218"/>
      <c r="H621" s="138"/>
      <c r="I621" s="138"/>
      <c r="J621" s="138"/>
      <c r="K621" s="138"/>
      <c r="L621" s="138"/>
      <c r="M621" s="138"/>
      <c r="N621" s="138"/>
      <c r="O621" s="138"/>
      <c r="Q621" s="138"/>
      <c r="R621" s="138"/>
      <c r="S621" s="138"/>
      <c r="T621" s="138"/>
      <c r="U621" s="138"/>
      <c r="V621" s="138"/>
      <c r="W621" s="138"/>
      <c r="X621" s="136"/>
      <c r="AA621" s="145">
        <v>609</v>
      </c>
      <c r="AB621" s="146" t="str">
        <f t="shared" si="39"/>
        <v/>
      </c>
      <c r="AC621" s="146" t="str">
        <f t="shared" si="40"/>
        <v/>
      </c>
      <c r="AP621" s="149" t="str">
        <f t="shared" si="41"/>
        <v/>
      </c>
      <c r="AQ621" s="149" t="str">
        <f t="shared" si="42"/>
        <v/>
      </c>
    </row>
    <row r="622" spans="2:43" x14ac:dyDescent="0.2">
      <c r="B622" s="194">
        <v>610</v>
      </c>
      <c r="C622" s="249"/>
      <c r="D622" s="249"/>
      <c r="E622" s="138"/>
      <c r="F622" s="138"/>
      <c r="G622" s="218"/>
      <c r="H622" s="138"/>
      <c r="I622" s="138"/>
      <c r="J622" s="138"/>
      <c r="K622" s="138"/>
      <c r="L622" s="138"/>
      <c r="M622" s="138"/>
      <c r="N622" s="138"/>
      <c r="O622" s="138"/>
      <c r="Q622" s="138"/>
      <c r="R622" s="138"/>
      <c r="S622" s="138"/>
      <c r="T622" s="138"/>
      <c r="U622" s="138"/>
      <c r="V622" s="138"/>
      <c r="W622" s="138"/>
      <c r="X622" s="136"/>
      <c r="AA622" s="145">
        <v>610</v>
      </c>
      <c r="AB622" s="146" t="str">
        <f t="shared" si="39"/>
        <v/>
      </c>
      <c r="AC622" s="146" t="str">
        <f t="shared" si="40"/>
        <v/>
      </c>
      <c r="AP622" s="149" t="str">
        <f t="shared" si="41"/>
        <v/>
      </c>
      <c r="AQ622" s="149" t="str">
        <f t="shared" si="42"/>
        <v/>
      </c>
    </row>
    <row r="623" spans="2:43" x14ac:dyDescent="0.2">
      <c r="B623" s="194">
        <v>611</v>
      </c>
      <c r="C623" s="249"/>
      <c r="D623" s="249"/>
      <c r="E623" s="138"/>
      <c r="F623" s="138"/>
      <c r="G623" s="218"/>
      <c r="H623" s="138"/>
      <c r="I623" s="138"/>
      <c r="J623" s="138"/>
      <c r="K623" s="138"/>
      <c r="L623" s="138"/>
      <c r="M623" s="138"/>
      <c r="N623" s="138"/>
      <c r="O623" s="138"/>
      <c r="Q623" s="138"/>
      <c r="R623" s="138"/>
      <c r="S623" s="138"/>
      <c r="T623" s="138"/>
      <c r="U623" s="138"/>
      <c r="V623" s="138"/>
      <c r="W623" s="138"/>
      <c r="X623" s="136"/>
      <c r="AA623" s="145">
        <v>611</v>
      </c>
      <c r="AB623" s="146" t="str">
        <f t="shared" si="39"/>
        <v/>
      </c>
      <c r="AC623" s="146" t="str">
        <f t="shared" si="40"/>
        <v/>
      </c>
      <c r="AP623" s="149" t="str">
        <f t="shared" si="41"/>
        <v/>
      </c>
      <c r="AQ623" s="149" t="str">
        <f t="shared" si="42"/>
        <v/>
      </c>
    </row>
    <row r="624" spans="2:43" x14ac:dyDescent="0.2">
      <c r="B624" s="194">
        <v>612</v>
      </c>
      <c r="C624" s="249"/>
      <c r="D624" s="249"/>
      <c r="E624" s="138"/>
      <c r="F624" s="138"/>
      <c r="G624" s="218"/>
      <c r="H624" s="138"/>
      <c r="I624" s="138"/>
      <c r="J624" s="138"/>
      <c r="K624" s="138"/>
      <c r="L624" s="138"/>
      <c r="M624" s="138"/>
      <c r="N624" s="138"/>
      <c r="O624" s="138"/>
      <c r="Q624" s="138"/>
      <c r="R624" s="138"/>
      <c r="S624" s="138"/>
      <c r="T624" s="138"/>
      <c r="U624" s="138"/>
      <c r="V624" s="138"/>
      <c r="W624" s="138"/>
      <c r="X624" s="136"/>
      <c r="AA624" s="145">
        <v>612</v>
      </c>
      <c r="AB624" s="146" t="str">
        <f t="shared" si="39"/>
        <v/>
      </c>
      <c r="AC624" s="146" t="str">
        <f t="shared" si="40"/>
        <v/>
      </c>
      <c r="AP624" s="149" t="str">
        <f t="shared" si="41"/>
        <v/>
      </c>
      <c r="AQ624" s="149" t="str">
        <f t="shared" si="42"/>
        <v/>
      </c>
    </row>
    <row r="625" spans="2:43" x14ac:dyDescent="0.2">
      <c r="B625" s="194">
        <v>613</v>
      </c>
      <c r="C625" s="249"/>
      <c r="D625" s="249"/>
      <c r="E625" s="138"/>
      <c r="F625" s="138"/>
      <c r="G625" s="218"/>
      <c r="H625" s="138"/>
      <c r="I625" s="138"/>
      <c r="J625" s="138"/>
      <c r="K625" s="138"/>
      <c r="L625" s="138"/>
      <c r="M625" s="138"/>
      <c r="N625" s="138"/>
      <c r="O625" s="138"/>
      <c r="Q625" s="138"/>
      <c r="R625" s="138"/>
      <c r="S625" s="138"/>
      <c r="T625" s="138"/>
      <c r="U625" s="138"/>
      <c r="V625" s="138"/>
      <c r="W625" s="138"/>
      <c r="X625" s="136"/>
      <c r="AA625" s="145">
        <v>613</v>
      </c>
      <c r="AB625" s="146" t="str">
        <f t="shared" si="39"/>
        <v/>
      </c>
      <c r="AC625" s="146" t="str">
        <f t="shared" si="40"/>
        <v/>
      </c>
      <c r="AP625" s="149" t="str">
        <f t="shared" si="41"/>
        <v/>
      </c>
      <c r="AQ625" s="149" t="str">
        <f t="shared" si="42"/>
        <v/>
      </c>
    </row>
    <row r="626" spans="2:43" x14ac:dyDescent="0.2">
      <c r="B626" s="194">
        <v>614</v>
      </c>
      <c r="C626" s="249"/>
      <c r="D626" s="249"/>
      <c r="E626" s="138"/>
      <c r="F626" s="138"/>
      <c r="G626" s="218"/>
      <c r="H626" s="138"/>
      <c r="I626" s="138"/>
      <c r="J626" s="138"/>
      <c r="K626" s="138"/>
      <c r="L626" s="138"/>
      <c r="M626" s="138"/>
      <c r="N626" s="138"/>
      <c r="O626" s="138"/>
      <c r="Q626" s="138"/>
      <c r="R626" s="138"/>
      <c r="S626" s="138"/>
      <c r="T626" s="138"/>
      <c r="U626" s="138"/>
      <c r="V626" s="138"/>
      <c r="W626" s="138"/>
      <c r="X626" s="136"/>
      <c r="AA626" s="145">
        <v>614</v>
      </c>
      <c r="AB626" s="146" t="str">
        <f t="shared" si="39"/>
        <v/>
      </c>
      <c r="AC626" s="146" t="str">
        <f t="shared" si="40"/>
        <v/>
      </c>
      <c r="AP626" s="149" t="str">
        <f t="shared" si="41"/>
        <v/>
      </c>
      <c r="AQ626" s="149" t="str">
        <f t="shared" si="42"/>
        <v/>
      </c>
    </row>
    <row r="627" spans="2:43" x14ac:dyDescent="0.2">
      <c r="B627" s="194">
        <v>615</v>
      </c>
      <c r="C627" s="249"/>
      <c r="D627" s="249"/>
      <c r="E627" s="138"/>
      <c r="F627" s="138"/>
      <c r="G627" s="218"/>
      <c r="H627" s="138"/>
      <c r="I627" s="138"/>
      <c r="J627" s="138"/>
      <c r="K627" s="138"/>
      <c r="L627" s="138"/>
      <c r="M627" s="138"/>
      <c r="N627" s="138"/>
      <c r="O627" s="138"/>
      <c r="Q627" s="138"/>
      <c r="R627" s="138"/>
      <c r="S627" s="138"/>
      <c r="T627" s="138"/>
      <c r="U627" s="138"/>
      <c r="V627" s="138"/>
      <c r="W627" s="138"/>
      <c r="X627" s="136"/>
      <c r="AA627" s="145">
        <v>615</v>
      </c>
      <c r="AB627" s="146" t="str">
        <f t="shared" si="39"/>
        <v/>
      </c>
      <c r="AC627" s="146" t="str">
        <f t="shared" si="40"/>
        <v/>
      </c>
      <c r="AP627" s="149" t="str">
        <f t="shared" si="41"/>
        <v/>
      </c>
      <c r="AQ627" s="149" t="str">
        <f t="shared" si="42"/>
        <v/>
      </c>
    </row>
    <row r="628" spans="2:43" x14ac:dyDescent="0.2">
      <c r="B628" s="194">
        <v>616</v>
      </c>
      <c r="C628" s="249"/>
      <c r="D628" s="249"/>
      <c r="E628" s="138"/>
      <c r="F628" s="138"/>
      <c r="G628" s="218"/>
      <c r="H628" s="138"/>
      <c r="I628" s="138"/>
      <c r="J628" s="138"/>
      <c r="K628" s="138"/>
      <c r="L628" s="138"/>
      <c r="M628" s="138"/>
      <c r="N628" s="138"/>
      <c r="O628" s="138"/>
      <c r="Q628" s="138"/>
      <c r="R628" s="138"/>
      <c r="S628" s="138"/>
      <c r="T628" s="138"/>
      <c r="U628" s="138"/>
      <c r="V628" s="138"/>
      <c r="W628" s="138"/>
      <c r="X628" s="136"/>
      <c r="AA628" s="145">
        <v>616</v>
      </c>
      <c r="AB628" s="146" t="str">
        <f t="shared" si="39"/>
        <v/>
      </c>
      <c r="AC628" s="146" t="str">
        <f t="shared" si="40"/>
        <v/>
      </c>
      <c r="AP628" s="149" t="str">
        <f t="shared" si="41"/>
        <v/>
      </c>
      <c r="AQ628" s="149" t="str">
        <f t="shared" si="42"/>
        <v/>
      </c>
    </row>
    <row r="629" spans="2:43" x14ac:dyDescent="0.2">
      <c r="B629" s="194">
        <v>617</v>
      </c>
      <c r="C629" s="249"/>
      <c r="D629" s="249"/>
      <c r="E629" s="138"/>
      <c r="F629" s="138"/>
      <c r="G629" s="218"/>
      <c r="H629" s="138"/>
      <c r="I629" s="138"/>
      <c r="J629" s="138"/>
      <c r="K629" s="138"/>
      <c r="L629" s="138"/>
      <c r="M629" s="138"/>
      <c r="N629" s="138"/>
      <c r="O629" s="138"/>
      <c r="Q629" s="138"/>
      <c r="R629" s="138"/>
      <c r="S629" s="138"/>
      <c r="T629" s="138"/>
      <c r="U629" s="138"/>
      <c r="V629" s="138"/>
      <c r="W629" s="138"/>
      <c r="X629" s="136"/>
      <c r="AA629" s="145">
        <v>617</v>
      </c>
      <c r="AB629" s="146" t="str">
        <f t="shared" si="39"/>
        <v/>
      </c>
      <c r="AC629" s="146" t="str">
        <f t="shared" si="40"/>
        <v/>
      </c>
      <c r="AP629" s="149" t="str">
        <f t="shared" si="41"/>
        <v/>
      </c>
      <c r="AQ629" s="149" t="str">
        <f t="shared" si="42"/>
        <v/>
      </c>
    </row>
    <row r="630" spans="2:43" x14ac:dyDescent="0.2">
      <c r="B630" s="194">
        <v>618</v>
      </c>
      <c r="C630" s="249"/>
      <c r="D630" s="249"/>
      <c r="E630" s="138"/>
      <c r="F630" s="138"/>
      <c r="G630" s="218"/>
      <c r="H630" s="138"/>
      <c r="I630" s="138"/>
      <c r="J630" s="138"/>
      <c r="K630" s="138"/>
      <c r="L630" s="138"/>
      <c r="M630" s="138"/>
      <c r="N630" s="138"/>
      <c r="O630" s="138"/>
      <c r="Q630" s="138"/>
      <c r="R630" s="138"/>
      <c r="S630" s="138"/>
      <c r="T630" s="138"/>
      <c r="U630" s="138"/>
      <c r="V630" s="138"/>
      <c r="W630" s="138"/>
      <c r="X630" s="136"/>
      <c r="AA630" s="145">
        <v>618</v>
      </c>
      <c r="AB630" s="146" t="str">
        <f t="shared" si="39"/>
        <v/>
      </c>
      <c r="AC630" s="146" t="str">
        <f t="shared" si="40"/>
        <v/>
      </c>
      <c r="AP630" s="149" t="str">
        <f t="shared" si="41"/>
        <v/>
      </c>
      <c r="AQ630" s="149" t="str">
        <f t="shared" si="42"/>
        <v/>
      </c>
    </row>
    <row r="631" spans="2:43" x14ac:dyDescent="0.2">
      <c r="B631" s="194">
        <v>619</v>
      </c>
      <c r="C631" s="249"/>
      <c r="D631" s="249"/>
      <c r="E631" s="138"/>
      <c r="F631" s="138"/>
      <c r="G631" s="218"/>
      <c r="H631" s="138"/>
      <c r="I631" s="138"/>
      <c r="J631" s="138"/>
      <c r="K631" s="138"/>
      <c r="L631" s="138"/>
      <c r="M631" s="138"/>
      <c r="N631" s="138"/>
      <c r="O631" s="138"/>
      <c r="Q631" s="138"/>
      <c r="R631" s="138"/>
      <c r="S631" s="138"/>
      <c r="T631" s="138"/>
      <c r="U631" s="138"/>
      <c r="V631" s="138"/>
      <c r="W631" s="138"/>
      <c r="X631" s="136"/>
      <c r="AA631" s="145">
        <v>619</v>
      </c>
      <c r="AB631" s="146" t="str">
        <f t="shared" si="39"/>
        <v/>
      </c>
      <c r="AC631" s="146" t="str">
        <f t="shared" si="40"/>
        <v/>
      </c>
      <c r="AP631" s="149" t="str">
        <f t="shared" si="41"/>
        <v/>
      </c>
      <c r="AQ631" s="149" t="str">
        <f t="shared" si="42"/>
        <v/>
      </c>
    </row>
    <row r="632" spans="2:43" x14ac:dyDescent="0.2">
      <c r="B632" s="194">
        <v>620</v>
      </c>
      <c r="C632" s="249"/>
      <c r="D632" s="249"/>
      <c r="E632" s="138"/>
      <c r="F632" s="138"/>
      <c r="G632" s="218"/>
      <c r="H632" s="138"/>
      <c r="I632" s="138"/>
      <c r="J632" s="138"/>
      <c r="K632" s="138"/>
      <c r="L632" s="138"/>
      <c r="M632" s="138"/>
      <c r="N632" s="138"/>
      <c r="O632" s="138"/>
      <c r="Q632" s="138"/>
      <c r="R632" s="138"/>
      <c r="S632" s="138"/>
      <c r="T632" s="138"/>
      <c r="U632" s="138"/>
      <c r="V632" s="138"/>
      <c r="W632" s="138"/>
      <c r="X632" s="136"/>
      <c r="AA632" s="145">
        <v>620</v>
      </c>
      <c r="AB632" s="146" t="str">
        <f t="shared" si="39"/>
        <v/>
      </c>
      <c r="AC632" s="146" t="str">
        <f t="shared" si="40"/>
        <v/>
      </c>
      <c r="AP632" s="149" t="str">
        <f t="shared" si="41"/>
        <v/>
      </c>
      <c r="AQ632" s="149" t="str">
        <f t="shared" si="42"/>
        <v/>
      </c>
    </row>
    <row r="633" spans="2:43" x14ac:dyDescent="0.2">
      <c r="B633" s="194">
        <v>621</v>
      </c>
      <c r="C633" s="249"/>
      <c r="D633" s="249"/>
      <c r="E633" s="138"/>
      <c r="F633" s="138"/>
      <c r="G633" s="218"/>
      <c r="H633" s="138"/>
      <c r="I633" s="138"/>
      <c r="J633" s="138"/>
      <c r="K633" s="138"/>
      <c r="L633" s="138"/>
      <c r="M633" s="138"/>
      <c r="N633" s="138"/>
      <c r="O633" s="138"/>
      <c r="Q633" s="138"/>
      <c r="R633" s="138"/>
      <c r="S633" s="138"/>
      <c r="T633" s="138"/>
      <c r="U633" s="138"/>
      <c r="V633" s="138"/>
      <c r="W633" s="138"/>
      <c r="X633" s="136"/>
      <c r="AA633" s="145">
        <v>621</v>
      </c>
      <c r="AB633" s="146" t="str">
        <f t="shared" si="39"/>
        <v/>
      </c>
      <c r="AC633" s="146" t="str">
        <f t="shared" si="40"/>
        <v/>
      </c>
      <c r="AP633" s="149" t="str">
        <f t="shared" si="41"/>
        <v/>
      </c>
      <c r="AQ633" s="149" t="str">
        <f t="shared" si="42"/>
        <v/>
      </c>
    </row>
    <row r="634" spans="2:43" x14ac:dyDescent="0.2">
      <c r="B634" s="194">
        <v>622</v>
      </c>
      <c r="C634" s="249"/>
      <c r="D634" s="249"/>
      <c r="E634" s="138"/>
      <c r="F634" s="138"/>
      <c r="G634" s="218"/>
      <c r="H634" s="138"/>
      <c r="I634" s="138"/>
      <c r="J634" s="138"/>
      <c r="K634" s="138"/>
      <c r="L634" s="138"/>
      <c r="M634" s="138"/>
      <c r="N634" s="138"/>
      <c r="O634" s="138"/>
      <c r="Q634" s="138"/>
      <c r="R634" s="138"/>
      <c r="S634" s="138"/>
      <c r="T634" s="138"/>
      <c r="U634" s="138"/>
      <c r="V634" s="138"/>
      <c r="W634" s="138"/>
      <c r="X634" s="136"/>
      <c r="AA634" s="145">
        <v>622</v>
      </c>
      <c r="AB634" s="146" t="str">
        <f t="shared" si="39"/>
        <v/>
      </c>
      <c r="AC634" s="146" t="str">
        <f t="shared" si="40"/>
        <v/>
      </c>
      <c r="AP634" s="149" t="str">
        <f t="shared" si="41"/>
        <v/>
      </c>
      <c r="AQ634" s="149" t="str">
        <f t="shared" si="42"/>
        <v/>
      </c>
    </row>
    <row r="635" spans="2:43" x14ac:dyDescent="0.2">
      <c r="B635" s="194">
        <v>623</v>
      </c>
      <c r="C635" s="249"/>
      <c r="D635" s="249"/>
      <c r="E635" s="138"/>
      <c r="F635" s="138"/>
      <c r="G635" s="218"/>
      <c r="H635" s="138"/>
      <c r="I635" s="138"/>
      <c r="J635" s="138"/>
      <c r="K635" s="138"/>
      <c r="L635" s="138"/>
      <c r="M635" s="138"/>
      <c r="N635" s="138"/>
      <c r="O635" s="138"/>
      <c r="Q635" s="138"/>
      <c r="R635" s="138"/>
      <c r="S635" s="138"/>
      <c r="T635" s="138"/>
      <c r="U635" s="138"/>
      <c r="V635" s="138"/>
      <c r="W635" s="138"/>
      <c r="X635" s="136"/>
      <c r="AA635" s="145">
        <v>623</v>
      </c>
      <c r="AB635" s="146" t="str">
        <f t="shared" si="39"/>
        <v/>
      </c>
      <c r="AC635" s="146" t="str">
        <f t="shared" si="40"/>
        <v/>
      </c>
      <c r="AP635" s="149" t="str">
        <f t="shared" si="41"/>
        <v/>
      </c>
      <c r="AQ635" s="149" t="str">
        <f t="shared" si="42"/>
        <v/>
      </c>
    </row>
    <row r="636" spans="2:43" x14ac:dyDescent="0.2">
      <c r="B636" s="194">
        <v>624</v>
      </c>
      <c r="C636" s="249"/>
      <c r="D636" s="249"/>
      <c r="E636" s="138"/>
      <c r="F636" s="138"/>
      <c r="G636" s="218"/>
      <c r="H636" s="138"/>
      <c r="I636" s="138"/>
      <c r="J636" s="138"/>
      <c r="K636" s="138"/>
      <c r="L636" s="138"/>
      <c r="M636" s="138"/>
      <c r="N636" s="138"/>
      <c r="O636" s="138"/>
      <c r="Q636" s="138"/>
      <c r="R636" s="138"/>
      <c r="S636" s="138"/>
      <c r="T636" s="138"/>
      <c r="U636" s="138"/>
      <c r="V636" s="138"/>
      <c r="W636" s="138"/>
      <c r="X636" s="136"/>
      <c r="AA636" s="145">
        <v>624</v>
      </c>
      <c r="AB636" s="146" t="str">
        <f t="shared" si="39"/>
        <v/>
      </c>
      <c r="AC636" s="146" t="str">
        <f t="shared" si="40"/>
        <v/>
      </c>
      <c r="AP636" s="149" t="str">
        <f t="shared" si="41"/>
        <v/>
      </c>
      <c r="AQ636" s="149" t="str">
        <f t="shared" si="42"/>
        <v/>
      </c>
    </row>
    <row r="637" spans="2:43" x14ac:dyDescent="0.2">
      <c r="B637" s="194">
        <v>625</v>
      </c>
      <c r="C637" s="249"/>
      <c r="D637" s="249"/>
      <c r="E637" s="138"/>
      <c r="F637" s="138"/>
      <c r="G637" s="218"/>
      <c r="H637" s="138"/>
      <c r="I637" s="138"/>
      <c r="J637" s="138"/>
      <c r="K637" s="138"/>
      <c r="L637" s="138"/>
      <c r="M637" s="138"/>
      <c r="N637" s="138"/>
      <c r="O637" s="138"/>
      <c r="Q637" s="138"/>
      <c r="R637" s="138"/>
      <c r="S637" s="138"/>
      <c r="T637" s="138"/>
      <c r="U637" s="138"/>
      <c r="V637" s="138"/>
      <c r="W637" s="138"/>
      <c r="X637" s="136"/>
      <c r="AA637" s="145">
        <v>625</v>
      </c>
      <c r="AB637" s="146" t="str">
        <f t="shared" si="39"/>
        <v/>
      </c>
      <c r="AC637" s="146" t="str">
        <f t="shared" si="40"/>
        <v/>
      </c>
      <c r="AP637" s="149" t="str">
        <f t="shared" si="41"/>
        <v/>
      </c>
      <c r="AQ637" s="149" t="str">
        <f t="shared" si="42"/>
        <v/>
      </c>
    </row>
    <row r="638" spans="2:43" x14ac:dyDescent="0.2">
      <c r="B638" s="194">
        <v>626</v>
      </c>
      <c r="C638" s="249"/>
      <c r="D638" s="249"/>
      <c r="E638" s="138"/>
      <c r="F638" s="138"/>
      <c r="G638" s="218"/>
      <c r="H638" s="138"/>
      <c r="I638" s="138"/>
      <c r="J638" s="138"/>
      <c r="K638" s="138"/>
      <c r="L638" s="138"/>
      <c r="M638" s="138"/>
      <c r="N638" s="138"/>
      <c r="O638" s="138"/>
      <c r="Q638" s="138"/>
      <c r="R638" s="138"/>
      <c r="S638" s="138"/>
      <c r="T638" s="138"/>
      <c r="U638" s="138"/>
      <c r="V638" s="138"/>
      <c r="W638" s="138"/>
      <c r="X638" s="136"/>
      <c r="AA638" s="145">
        <v>626</v>
      </c>
      <c r="AB638" s="146" t="str">
        <f t="shared" si="39"/>
        <v/>
      </c>
      <c r="AC638" s="146" t="str">
        <f t="shared" si="40"/>
        <v/>
      </c>
      <c r="AP638" s="149" t="str">
        <f t="shared" si="41"/>
        <v/>
      </c>
      <c r="AQ638" s="149" t="str">
        <f t="shared" si="42"/>
        <v/>
      </c>
    </row>
    <row r="639" spans="2:43" x14ac:dyDescent="0.2">
      <c r="B639" s="194">
        <v>627</v>
      </c>
      <c r="C639" s="249"/>
      <c r="D639" s="249"/>
      <c r="E639" s="138"/>
      <c r="F639" s="138"/>
      <c r="G639" s="218"/>
      <c r="H639" s="138"/>
      <c r="I639" s="138"/>
      <c r="J639" s="138"/>
      <c r="K639" s="138"/>
      <c r="L639" s="138"/>
      <c r="M639" s="138"/>
      <c r="N639" s="138"/>
      <c r="O639" s="138"/>
      <c r="Q639" s="138"/>
      <c r="R639" s="138"/>
      <c r="S639" s="138"/>
      <c r="T639" s="138"/>
      <c r="U639" s="138"/>
      <c r="V639" s="138"/>
      <c r="W639" s="138"/>
      <c r="X639" s="136"/>
      <c r="AA639" s="145">
        <v>627</v>
      </c>
      <c r="AB639" s="146" t="str">
        <f t="shared" si="39"/>
        <v/>
      </c>
      <c r="AC639" s="146" t="str">
        <f t="shared" si="40"/>
        <v/>
      </c>
      <c r="AP639" s="149" t="str">
        <f t="shared" si="41"/>
        <v/>
      </c>
      <c r="AQ639" s="149" t="str">
        <f t="shared" si="42"/>
        <v/>
      </c>
    </row>
    <row r="640" spans="2:43" x14ac:dyDescent="0.2">
      <c r="B640" s="194">
        <v>628</v>
      </c>
      <c r="C640" s="249"/>
      <c r="D640" s="249"/>
      <c r="E640" s="138"/>
      <c r="F640" s="138"/>
      <c r="G640" s="218"/>
      <c r="H640" s="138"/>
      <c r="I640" s="138"/>
      <c r="J640" s="138"/>
      <c r="K640" s="138"/>
      <c r="L640" s="138"/>
      <c r="M640" s="138"/>
      <c r="N640" s="138"/>
      <c r="O640" s="138"/>
      <c r="Q640" s="138"/>
      <c r="R640" s="138"/>
      <c r="S640" s="138"/>
      <c r="T640" s="138"/>
      <c r="U640" s="138"/>
      <c r="V640" s="138"/>
      <c r="W640" s="138"/>
      <c r="X640" s="136"/>
      <c r="AA640" s="145">
        <v>628</v>
      </c>
      <c r="AB640" s="146" t="str">
        <f t="shared" si="39"/>
        <v/>
      </c>
      <c r="AC640" s="146" t="str">
        <f t="shared" si="40"/>
        <v/>
      </c>
      <c r="AP640" s="149" t="str">
        <f t="shared" si="41"/>
        <v/>
      </c>
      <c r="AQ640" s="149" t="str">
        <f t="shared" si="42"/>
        <v/>
      </c>
    </row>
    <row r="641" spans="2:43" x14ac:dyDescent="0.2">
      <c r="B641" s="194">
        <v>629</v>
      </c>
      <c r="C641" s="249"/>
      <c r="D641" s="249"/>
      <c r="E641" s="138"/>
      <c r="F641" s="138"/>
      <c r="G641" s="218"/>
      <c r="H641" s="138"/>
      <c r="I641" s="138"/>
      <c r="J641" s="138"/>
      <c r="K641" s="138"/>
      <c r="L641" s="138"/>
      <c r="M641" s="138"/>
      <c r="N641" s="138"/>
      <c r="O641" s="138"/>
      <c r="Q641" s="138"/>
      <c r="R641" s="138"/>
      <c r="S641" s="138"/>
      <c r="T641" s="138"/>
      <c r="U641" s="138"/>
      <c r="V641" s="138"/>
      <c r="W641" s="138"/>
      <c r="X641" s="136"/>
      <c r="AA641" s="145">
        <v>629</v>
      </c>
      <c r="AB641" s="146" t="str">
        <f t="shared" si="39"/>
        <v/>
      </c>
      <c r="AC641" s="146" t="str">
        <f t="shared" si="40"/>
        <v/>
      </c>
      <c r="AP641" s="149" t="str">
        <f t="shared" si="41"/>
        <v/>
      </c>
      <c r="AQ641" s="149" t="str">
        <f t="shared" si="42"/>
        <v/>
      </c>
    </row>
    <row r="642" spans="2:43" x14ac:dyDescent="0.2">
      <c r="B642" s="194">
        <v>630</v>
      </c>
      <c r="C642" s="249"/>
      <c r="D642" s="249"/>
      <c r="E642" s="138"/>
      <c r="F642" s="138"/>
      <c r="G642" s="218"/>
      <c r="H642" s="138"/>
      <c r="I642" s="138"/>
      <c r="J642" s="138"/>
      <c r="K642" s="138"/>
      <c r="L642" s="138"/>
      <c r="M642" s="138"/>
      <c r="N642" s="138"/>
      <c r="O642" s="138"/>
      <c r="Q642" s="138"/>
      <c r="R642" s="138"/>
      <c r="S642" s="138"/>
      <c r="T642" s="138"/>
      <c r="U642" s="138"/>
      <c r="V642" s="138"/>
      <c r="W642" s="138"/>
      <c r="X642" s="136"/>
      <c r="AA642" s="145">
        <v>630</v>
      </c>
      <c r="AB642" s="146" t="str">
        <f t="shared" si="39"/>
        <v/>
      </c>
      <c r="AC642" s="146" t="str">
        <f t="shared" si="40"/>
        <v/>
      </c>
      <c r="AP642" s="149" t="str">
        <f t="shared" si="41"/>
        <v/>
      </c>
      <c r="AQ642" s="149" t="str">
        <f t="shared" si="42"/>
        <v/>
      </c>
    </row>
    <row r="643" spans="2:43" x14ac:dyDescent="0.2">
      <c r="B643" s="194">
        <v>631</v>
      </c>
      <c r="C643" s="249"/>
      <c r="D643" s="249"/>
      <c r="E643" s="138"/>
      <c r="F643" s="138"/>
      <c r="G643" s="218"/>
      <c r="H643" s="138"/>
      <c r="I643" s="138"/>
      <c r="J643" s="138"/>
      <c r="K643" s="138"/>
      <c r="L643" s="138"/>
      <c r="M643" s="138"/>
      <c r="N643" s="138"/>
      <c r="O643" s="138"/>
      <c r="Q643" s="138"/>
      <c r="R643" s="138"/>
      <c r="S643" s="138"/>
      <c r="T643" s="138"/>
      <c r="U643" s="138"/>
      <c r="V643" s="138"/>
      <c r="W643" s="138"/>
      <c r="X643" s="136"/>
      <c r="AA643" s="145">
        <v>631</v>
      </c>
      <c r="AB643" s="146" t="str">
        <f t="shared" si="39"/>
        <v/>
      </c>
      <c r="AC643" s="146" t="str">
        <f t="shared" si="40"/>
        <v/>
      </c>
      <c r="AP643" s="149" t="str">
        <f t="shared" si="41"/>
        <v/>
      </c>
      <c r="AQ643" s="149" t="str">
        <f t="shared" si="42"/>
        <v/>
      </c>
    </row>
    <row r="644" spans="2:43" x14ac:dyDescent="0.2">
      <c r="B644" s="194">
        <v>632</v>
      </c>
      <c r="C644" s="249"/>
      <c r="D644" s="249"/>
      <c r="E644" s="138"/>
      <c r="F644" s="138"/>
      <c r="G644" s="218"/>
      <c r="H644" s="138"/>
      <c r="I644" s="138"/>
      <c r="J644" s="138"/>
      <c r="K644" s="138"/>
      <c r="L644" s="138"/>
      <c r="M644" s="138"/>
      <c r="N644" s="138"/>
      <c r="O644" s="138"/>
      <c r="Q644" s="138"/>
      <c r="R644" s="138"/>
      <c r="S644" s="138"/>
      <c r="T644" s="138"/>
      <c r="U644" s="138"/>
      <c r="V644" s="138"/>
      <c r="W644" s="138"/>
      <c r="X644" s="136"/>
      <c r="AA644" s="145">
        <v>632</v>
      </c>
      <c r="AB644" s="146" t="str">
        <f t="shared" si="39"/>
        <v/>
      </c>
      <c r="AC644" s="146" t="str">
        <f t="shared" si="40"/>
        <v/>
      </c>
      <c r="AP644" s="149" t="str">
        <f t="shared" si="41"/>
        <v/>
      </c>
      <c r="AQ644" s="149" t="str">
        <f t="shared" si="42"/>
        <v/>
      </c>
    </row>
    <row r="645" spans="2:43" x14ac:dyDescent="0.2">
      <c r="B645" s="194">
        <v>633</v>
      </c>
      <c r="C645" s="249"/>
      <c r="D645" s="249"/>
      <c r="E645" s="138"/>
      <c r="F645" s="138"/>
      <c r="G645" s="218"/>
      <c r="H645" s="138"/>
      <c r="I645" s="138"/>
      <c r="J645" s="138"/>
      <c r="K645" s="138"/>
      <c r="L645" s="138"/>
      <c r="M645" s="138"/>
      <c r="N645" s="138"/>
      <c r="O645" s="138"/>
      <c r="Q645" s="138"/>
      <c r="R645" s="138"/>
      <c r="S645" s="138"/>
      <c r="T645" s="138"/>
      <c r="U645" s="138"/>
      <c r="V645" s="138"/>
      <c r="W645" s="138"/>
      <c r="X645" s="136"/>
      <c r="AA645" s="145">
        <v>633</v>
      </c>
      <c r="AB645" s="146" t="str">
        <f t="shared" si="39"/>
        <v/>
      </c>
      <c r="AC645" s="146" t="str">
        <f t="shared" si="40"/>
        <v/>
      </c>
      <c r="AP645" s="149" t="str">
        <f t="shared" si="41"/>
        <v/>
      </c>
      <c r="AQ645" s="149" t="str">
        <f t="shared" si="42"/>
        <v/>
      </c>
    </row>
    <row r="646" spans="2:43" x14ac:dyDescent="0.2">
      <c r="B646" s="194">
        <v>634</v>
      </c>
      <c r="C646" s="249"/>
      <c r="D646" s="249"/>
      <c r="E646" s="138"/>
      <c r="F646" s="138"/>
      <c r="G646" s="218"/>
      <c r="H646" s="138"/>
      <c r="I646" s="138"/>
      <c r="J646" s="138"/>
      <c r="K646" s="138"/>
      <c r="L646" s="138"/>
      <c r="M646" s="138"/>
      <c r="N646" s="138"/>
      <c r="O646" s="138"/>
      <c r="Q646" s="138"/>
      <c r="R646" s="138"/>
      <c r="S646" s="138"/>
      <c r="T646" s="138"/>
      <c r="U646" s="138"/>
      <c r="V646" s="138"/>
      <c r="W646" s="138"/>
      <c r="X646" s="136"/>
      <c r="AA646" s="145">
        <v>634</v>
      </c>
      <c r="AB646" s="146" t="str">
        <f t="shared" si="39"/>
        <v/>
      </c>
      <c r="AC646" s="146" t="str">
        <f t="shared" si="40"/>
        <v/>
      </c>
      <c r="AP646" s="149" t="str">
        <f t="shared" si="41"/>
        <v/>
      </c>
      <c r="AQ646" s="149" t="str">
        <f t="shared" si="42"/>
        <v/>
      </c>
    </row>
    <row r="647" spans="2:43" x14ac:dyDescent="0.2">
      <c r="B647" s="194">
        <v>635</v>
      </c>
      <c r="C647" s="249"/>
      <c r="D647" s="249"/>
      <c r="E647" s="138"/>
      <c r="F647" s="138"/>
      <c r="G647" s="218"/>
      <c r="H647" s="138"/>
      <c r="I647" s="138"/>
      <c r="J647" s="138"/>
      <c r="K647" s="138"/>
      <c r="L647" s="138"/>
      <c r="M647" s="138"/>
      <c r="N647" s="138"/>
      <c r="O647" s="138"/>
      <c r="Q647" s="138"/>
      <c r="R647" s="138"/>
      <c r="S647" s="138"/>
      <c r="T647" s="138"/>
      <c r="U647" s="138"/>
      <c r="V647" s="138"/>
      <c r="W647" s="138"/>
      <c r="X647" s="136"/>
      <c r="AA647" s="145">
        <v>635</v>
      </c>
      <c r="AB647" s="146" t="str">
        <f t="shared" si="39"/>
        <v/>
      </c>
      <c r="AC647" s="146" t="str">
        <f t="shared" si="40"/>
        <v/>
      </c>
      <c r="AP647" s="149" t="str">
        <f t="shared" si="41"/>
        <v/>
      </c>
      <c r="AQ647" s="149" t="str">
        <f t="shared" si="42"/>
        <v/>
      </c>
    </row>
    <row r="648" spans="2:43" x14ac:dyDescent="0.2">
      <c r="B648" s="194">
        <v>636</v>
      </c>
      <c r="C648" s="249"/>
      <c r="D648" s="249"/>
      <c r="E648" s="138"/>
      <c r="F648" s="138"/>
      <c r="G648" s="218"/>
      <c r="H648" s="138"/>
      <c r="I648" s="138"/>
      <c r="J648" s="138"/>
      <c r="K648" s="138"/>
      <c r="L648" s="138"/>
      <c r="M648" s="138"/>
      <c r="N648" s="138"/>
      <c r="O648" s="138"/>
      <c r="Q648" s="138"/>
      <c r="R648" s="138"/>
      <c r="S648" s="138"/>
      <c r="T648" s="138"/>
      <c r="U648" s="138"/>
      <c r="V648" s="138"/>
      <c r="W648" s="138"/>
      <c r="X648" s="136"/>
      <c r="AA648" s="145">
        <v>636</v>
      </c>
      <c r="AB648" s="146" t="str">
        <f t="shared" si="39"/>
        <v/>
      </c>
      <c r="AC648" s="146" t="str">
        <f t="shared" si="40"/>
        <v/>
      </c>
      <c r="AP648" s="149" t="str">
        <f t="shared" si="41"/>
        <v/>
      </c>
      <c r="AQ648" s="149" t="str">
        <f t="shared" si="42"/>
        <v/>
      </c>
    </row>
    <row r="649" spans="2:43" x14ac:dyDescent="0.2">
      <c r="B649" s="194">
        <v>637</v>
      </c>
      <c r="C649" s="249"/>
      <c r="D649" s="249"/>
      <c r="E649" s="138"/>
      <c r="F649" s="138"/>
      <c r="G649" s="218"/>
      <c r="H649" s="138"/>
      <c r="I649" s="138"/>
      <c r="J649" s="138"/>
      <c r="K649" s="138"/>
      <c r="L649" s="138"/>
      <c r="M649" s="138"/>
      <c r="N649" s="138"/>
      <c r="O649" s="138"/>
      <c r="Q649" s="138"/>
      <c r="R649" s="138"/>
      <c r="S649" s="138"/>
      <c r="T649" s="138"/>
      <c r="U649" s="138"/>
      <c r="V649" s="138"/>
      <c r="W649" s="138"/>
      <c r="X649" s="136"/>
      <c r="AA649" s="145">
        <v>637</v>
      </c>
      <c r="AB649" s="146" t="str">
        <f t="shared" si="39"/>
        <v/>
      </c>
      <c r="AC649" s="146" t="str">
        <f t="shared" si="40"/>
        <v/>
      </c>
      <c r="AP649" s="149" t="str">
        <f t="shared" si="41"/>
        <v/>
      </c>
      <c r="AQ649" s="149" t="str">
        <f t="shared" si="42"/>
        <v/>
      </c>
    </row>
    <row r="650" spans="2:43" x14ac:dyDescent="0.2">
      <c r="B650" s="194">
        <v>638</v>
      </c>
      <c r="C650" s="249"/>
      <c r="D650" s="249"/>
      <c r="E650" s="138"/>
      <c r="F650" s="138"/>
      <c r="G650" s="218"/>
      <c r="H650" s="138"/>
      <c r="I650" s="138"/>
      <c r="J650" s="138"/>
      <c r="K650" s="138"/>
      <c r="L650" s="138"/>
      <c r="M650" s="138"/>
      <c r="N650" s="138"/>
      <c r="O650" s="138"/>
      <c r="Q650" s="138"/>
      <c r="R650" s="138"/>
      <c r="S650" s="138"/>
      <c r="T650" s="138"/>
      <c r="U650" s="138"/>
      <c r="V650" s="138"/>
      <c r="W650" s="138"/>
      <c r="X650" s="136"/>
      <c r="AA650" s="145">
        <v>638</v>
      </c>
      <c r="AB650" s="146" t="str">
        <f t="shared" si="39"/>
        <v/>
      </c>
      <c r="AC650" s="146" t="str">
        <f t="shared" si="40"/>
        <v/>
      </c>
      <c r="AP650" s="149" t="str">
        <f t="shared" si="41"/>
        <v/>
      </c>
      <c r="AQ650" s="149" t="str">
        <f t="shared" si="42"/>
        <v/>
      </c>
    </row>
    <row r="651" spans="2:43" x14ac:dyDescent="0.2">
      <c r="B651" s="194">
        <v>639</v>
      </c>
      <c r="C651" s="249"/>
      <c r="D651" s="249"/>
      <c r="E651" s="138"/>
      <c r="F651" s="138"/>
      <c r="G651" s="218"/>
      <c r="H651" s="138"/>
      <c r="I651" s="138"/>
      <c r="J651" s="138"/>
      <c r="K651" s="138"/>
      <c r="L651" s="138"/>
      <c r="M651" s="138"/>
      <c r="N651" s="138"/>
      <c r="O651" s="138"/>
      <c r="Q651" s="138"/>
      <c r="R651" s="138"/>
      <c r="S651" s="138"/>
      <c r="T651" s="138"/>
      <c r="U651" s="138"/>
      <c r="V651" s="138"/>
      <c r="W651" s="138"/>
      <c r="X651" s="136"/>
      <c r="AA651" s="145">
        <v>639</v>
      </c>
      <c r="AB651" s="146" t="str">
        <f t="shared" si="39"/>
        <v/>
      </c>
      <c r="AC651" s="146" t="str">
        <f t="shared" si="40"/>
        <v/>
      </c>
      <c r="AP651" s="149" t="str">
        <f t="shared" si="41"/>
        <v/>
      </c>
      <c r="AQ651" s="149" t="str">
        <f t="shared" si="42"/>
        <v/>
      </c>
    </row>
    <row r="652" spans="2:43" x14ac:dyDescent="0.2">
      <c r="B652" s="194">
        <v>640</v>
      </c>
      <c r="C652" s="249"/>
      <c r="D652" s="249"/>
      <c r="E652" s="138"/>
      <c r="F652" s="138"/>
      <c r="G652" s="218"/>
      <c r="H652" s="138"/>
      <c r="I652" s="138"/>
      <c r="J652" s="138"/>
      <c r="K652" s="138"/>
      <c r="L652" s="138"/>
      <c r="M652" s="138"/>
      <c r="N652" s="138"/>
      <c r="O652" s="138"/>
      <c r="Q652" s="138"/>
      <c r="R652" s="138"/>
      <c r="S652" s="138"/>
      <c r="T652" s="138"/>
      <c r="U652" s="138"/>
      <c r="V652" s="138"/>
      <c r="W652" s="138"/>
      <c r="X652" s="136"/>
      <c r="AA652" s="145">
        <v>640</v>
      </c>
      <c r="AB652" s="146" t="str">
        <f t="shared" si="39"/>
        <v/>
      </c>
      <c r="AC652" s="146" t="str">
        <f t="shared" si="40"/>
        <v/>
      </c>
      <c r="AP652" s="149" t="str">
        <f t="shared" si="41"/>
        <v/>
      </c>
      <c r="AQ652" s="149" t="str">
        <f t="shared" si="42"/>
        <v/>
      </c>
    </row>
    <row r="653" spans="2:43" x14ac:dyDescent="0.2">
      <c r="B653" s="194">
        <v>641</v>
      </c>
      <c r="C653" s="249"/>
      <c r="D653" s="249"/>
      <c r="E653" s="138"/>
      <c r="F653" s="138"/>
      <c r="G653" s="218"/>
      <c r="H653" s="138"/>
      <c r="I653" s="138"/>
      <c r="J653" s="138"/>
      <c r="K653" s="138"/>
      <c r="L653" s="138"/>
      <c r="M653" s="138"/>
      <c r="N653" s="138"/>
      <c r="O653" s="138"/>
      <c r="Q653" s="138"/>
      <c r="R653" s="138"/>
      <c r="S653" s="138"/>
      <c r="T653" s="138"/>
      <c r="U653" s="138"/>
      <c r="V653" s="138"/>
      <c r="W653" s="138"/>
      <c r="X653" s="136"/>
      <c r="AA653" s="145">
        <v>641</v>
      </c>
      <c r="AB653" s="146" t="str">
        <f t="shared" si="39"/>
        <v/>
      </c>
      <c r="AC653" s="146" t="str">
        <f t="shared" si="40"/>
        <v/>
      </c>
      <c r="AP653" s="149" t="str">
        <f t="shared" si="41"/>
        <v/>
      </c>
      <c r="AQ653" s="149" t="str">
        <f t="shared" si="42"/>
        <v/>
      </c>
    </row>
    <row r="654" spans="2:43" x14ac:dyDescent="0.2">
      <c r="B654" s="194">
        <v>642</v>
      </c>
      <c r="C654" s="249"/>
      <c r="D654" s="249"/>
      <c r="E654" s="138"/>
      <c r="F654" s="138"/>
      <c r="G654" s="218"/>
      <c r="H654" s="138"/>
      <c r="I654" s="138"/>
      <c r="J654" s="138"/>
      <c r="K654" s="138"/>
      <c r="L654" s="138"/>
      <c r="M654" s="138"/>
      <c r="N654" s="138"/>
      <c r="O654" s="138"/>
      <c r="Q654" s="138"/>
      <c r="R654" s="138"/>
      <c r="S654" s="138"/>
      <c r="T654" s="138"/>
      <c r="U654" s="138"/>
      <c r="V654" s="138"/>
      <c r="W654" s="138"/>
      <c r="X654" s="136"/>
      <c r="AA654" s="145">
        <v>642</v>
      </c>
      <c r="AB654" s="146" t="str">
        <f t="shared" ref="AB654:AB717" si="43">IF(AND(C654=1,D654&lt;&gt;0),D654,"")</f>
        <v/>
      </c>
      <c r="AC654" s="146" t="str">
        <f t="shared" ref="AC654:AC717" si="44">IF(AND(C654=2,D654&lt;&gt;0),D654,"")</f>
        <v/>
      </c>
      <c r="AP654" s="149" t="str">
        <f t="shared" si="41"/>
        <v/>
      </c>
      <c r="AQ654" s="149" t="str">
        <f t="shared" si="42"/>
        <v/>
      </c>
    </row>
    <row r="655" spans="2:43" x14ac:dyDescent="0.2">
      <c r="B655" s="194">
        <v>643</v>
      </c>
      <c r="C655" s="249"/>
      <c r="D655" s="249"/>
      <c r="E655" s="138"/>
      <c r="F655" s="138"/>
      <c r="G655" s="218"/>
      <c r="H655" s="138"/>
      <c r="I655" s="138"/>
      <c r="J655" s="138"/>
      <c r="K655" s="138"/>
      <c r="L655" s="138"/>
      <c r="M655" s="138"/>
      <c r="N655" s="138"/>
      <c r="O655" s="138"/>
      <c r="Q655" s="138"/>
      <c r="R655" s="138"/>
      <c r="S655" s="138"/>
      <c r="T655" s="138"/>
      <c r="U655" s="138"/>
      <c r="V655" s="138"/>
      <c r="W655" s="138"/>
      <c r="X655" s="136"/>
      <c r="AA655" s="145">
        <v>643</v>
      </c>
      <c r="AB655" s="146" t="str">
        <f t="shared" si="43"/>
        <v/>
      </c>
      <c r="AC655" s="146" t="str">
        <f t="shared" si="44"/>
        <v/>
      </c>
      <c r="AP655" s="149" t="str">
        <f t="shared" ref="AP655:AP718" si="45">IF(AB654="","",ABS(AB654-$K$13))</f>
        <v/>
      </c>
      <c r="AQ655" s="149" t="str">
        <f t="shared" ref="AQ655:AQ718" si="46">IF(AC654="","",ABS(AC654-$K$14))</f>
        <v/>
      </c>
    </row>
    <row r="656" spans="2:43" x14ac:dyDescent="0.2">
      <c r="B656" s="194">
        <v>644</v>
      </c>
      <c r="C656" s="249"/>
      <c r="D656" s="249"/>
      <c r="E656" s="138"/>
      <c r="F656" s="138"/>
      <c r="G656" s="218"/>
      <c r="H656" s="138"/>
      <c r="I656" s="138"/>
      <c r="J656" s="138"/>
      <c r="K656" s="138"/>
      <c r="L656" s="138"/>
      <c r="M656" s="138"/>
      <c r="N656" s="138"/>
      <c r="O656" s="138"/>
      <c r="Q656" s="138"/>
      <c r="R656" s="138"/>
      <c r="S656" s="138"/>
      <c r="T656" s="138"/>
      <c r="U656" s="138"/>
      <c r="V656" s="138"/>
      <c r="W656" s="138"/>
      <c r="X656" s="136"/>
      <c r="AA656" s="145">
        <v>644</v>
      </c>
      <c r="AB656" s="146" t="str">
        <f t="shared" si="43"/>
        <v/>
      </c>
      <c r="AC656" s="146" t="str">
        <f t="shared" si="44"/>
        <v/>
      </c>
      <c r="AP656" s="149" t="str">
        <f t="shared" si="45"/>
        <v/>
      </c>
      <c r="AQ656" s="149" t="str">
        <f t="shared" si="46"/>
        <v/>
      </c>
    </row>
    <row r="657" spans="2:43" x14ac:dyDescent="0.2">
      <c r="B657" s="194">
        <v>645</v>
      </c>
      <c r="C657" s="249"/>
      <c r="D657" s="249"/>
      <c r="E657" s="138"/>
      <c r="F657" s="138"/>
      <c r="G657" s="218"/>
      <c r="H657" s="138"/>
      <c r="I657" s="138"/>
      <c r="J657" s="138"/>
      <c r="K657" s="138"/>
      <c r="L657" s="138"/>
      <c r="M657" s="138"/>
      <c r="N657" s="138"/>
      <c r="O657" s="138"/>
      <c r="Q657" s="138"/>
      <c r="R657" s="138"/>
      <c r="S657" s="138"/>
      <c r="T657" s="138"/>
      <c r="U657" s="138"/>
      <c r="V657" s="138"/>
      <c r="W657" s="138"/>
      <c r="X657" s="136"/>
      <c r="AA657" s="145">
        <v>645</v>
      </c>
      <c r="AB657" s="146" t="str">
        <f t="shared" si="43"/>
        <v/>
      </c>
      <c r="AC657" s="146" t="str">
        <f t="shared" si="44"/>
        <v/>
      </c>
      <c r="AP657" s="149" t="str">
        <f t="shared" si="45"/>
        <v/>
      </c>
      <c r="AQ657" s="149" t="str">
        <f t="shared" si="46"/>
        <v/>
      </c>
    </row>
    <row r="658" spans="2:43" x14ac:dyDescent="0.2">
      <c r="B658" s="194">
        <v>646</v>
      </c>
      <c r="C658" s="249"/>
      <c r="D658" s="249"/>
      <c r="E658" s="138"/>
      <c r="F658" s="138"/>
      <c r="G658" s="218"/>
      <c r="H658" s="138"/>
      <c r="I658" s="138"/>
      <c r="J658" s="138"/>
      <c r="K658" s="138"/>
      <c r="L658" s="138"/>
      <c r="M658" s="138"/>
      <c r="N658" s="138"/>
      <c r="O658" s="138"/>
      <c r="Q658" s="138"/>
      <c r="R658" s="138"/>
      <c r="S658" s="138"/>
      <c r="T658" s="138"/>
      <c r="U658" s="138"/>
      <c r="V658" s="138"/>
      <c r="W658" s="138"/>
      <c r="X658" s="136"/>
      <c r="AA658" s="145">
        <v>646</v>
      </c>
      <c r="AB658" s="146" t="str">
        <f t="shared" si="43"/>
        <v/>
      </c>
      <c r="AC658" s="146" t="str">
        <f t="shared" si="44"/>
        <v/>
      </c>
      <c r="AP658" s="149" t="str">
        <f t="shared" si="45"/>
        <v/>
      </c>
      <c r="AQ658" s="149" t="str">
        <f t="shared" si="46"/>
        <v/>
      </c>
    </row>
    <row r="659" spans="2:43" x14ac:dyDescent="0.2">
      <c r="B659" s="194">
        <v>647</v>
      </c>
      <c r="C659" s="249"/>
      <c r="D659" s="249"/>
      <c r="E659" s="138"/>
      <c r="F659" s="138"/>
      <c r="G659" s="218"/>
      <c r="H659" s="138"/>
      <c r="I659" s="138"/>
      <c r="J659" s="138"/>
      <c r="K659" s="138"/>
      <c r="L659" s="138"/>
      <c r="M659" s="138"/>
      <c r="N659" s="138"/>
      <c r="O659" s="138"/>
      <c r="Q659" s="138"/>
      <c r="R659" s="138"/>
      <c r="S659" s="138"/>
      <c r="T659" s="138"/>
      <c r="U659" s="138"/>
      <c r="V659" s="138"/>
      <c r="W659" s="138"/>
      <c r="X659" s="136"/>
      <c r="AA659" s="145">
        <v>647</v>
      </c>
      <c r="AB659" s="146" t="str">
        <f t="shared" si="43"/>
        <v/>
      </c>
      <c r="AC659" s="146" t="str">
        <f t="shared" si="44"/>
        <v/>
      </c>
      <c r="AP659" s="149" t="str">
        <f t="shared" si="45"/>
        <v/>
      </c>
      <c r="AQ659" s="149" t="str">
        <f t="shared" si="46"/>
        <v/>
      </c>
    </row>
    <row r="660" spans="2:43" x14ac:dyDescent="0.2">
      <c r="B660" s="194">
        <v>648</v>
      </c>
      <c r="C660" s="249"/>
      <c r="D660" s="249"/>
      <c r="E660" s="138"/>
      <c r="F660" s="138"/>
      <c r="G660" s="218"/>
      <c r="H660" s="138"/>
      <c r="I660" s="138"/>
      <c r="J660" s="138"/>
      <c r="K660" s="138"/>
      <c r="L660" s="138"/>
      <c r="M660" s="138"/>
      <c r="N660" s="138"/>
      <c r="O660" s="138"/>
      <c r="Q660" s="138"/>
      <c r="R660" s="138"/>
      <c r="S660" s="138"/>
      <c r="T660" s="138"/>
      <c r="U660" s="138"/>
      <c r="V660" s="138"/>
      <c r="W660" s="138"/>
      <c r="X660" s="136"/>
      <c r="AA660" s="145">
        <v>648</v>
      </c>
      <c r="AB660" s="146" t="str">
        <f t="shared" si="43"/>
        <v/>
      </c>
      <c r="AC660" s="146" t="str">
        <f t="shared" si="44"/>
        <v/>
      </c>
      <c r="AP660" s="149" t="str">
        <f t="shared" si="45"/>
        <v/>
      </c>
      <c r="AQ660" s="149" t="str">
        <f t="shared" si="46"/>
        <v/>
      </c>
    </row>
    <row r="661" spans="2:43" x14ac:dyDescent="0.2">
      <c r="B661" s="194">
        <v>649</v>
      </c>
      <c r="C661" s="249"/>
      <c r="D661" s="249"/>
      <c r="E661" s="138"/>
      <c r="F661" s="138"/>
      <c r="G661" s="218"/>
      <c r="H661" s="138"/>
      <c r="I661" s="138"/>
      <c r="J661" s="138"/>
      <c r="K661" s="138"/>
      <c r="L661" s="138"/>
      <c r="M661" s="138"/>
      <c r="N661" s="138"/>
      <c r="O661" s="138"/>
      <c r="Q661" s="138"/>
      <c r="R661" s="138"/>
      <c r="S661" s="138"/>
      <c r="T661" s="138"/>
      <c r="U661" s="138"/>
      <c r="V661" s="138"/>
      <c r="W661" s="138"/>
      <c r="X661" s="136"/>
      <c r="AA661" s="145">
        <v>649</v>
      </c>
      <c r="AB661" s="146" t="str">
        <f t="shared" si="43"/>
        <v/>
      </c>
      <c r="AC661" s="146" t="str">
        <f t="shared" si="44"/>
        <v/>
      </c>
      <c r="AP661" s="149" t="str">
        <f t="shared" si="45"/>
        <v/>
      </c>
      <c r="AQ661" s="149" t="str">
        <f t="shared" si="46"/>
        <v/>
      </c>
    </row>
    <row r="662" spans="2:43" x14ac:dyDescent="0.2">
      <c r="B662" s="194">
        <v>650</v>
      </c>
      <c r="C662" s="249"/>
      <c r="D662" s="249"/>
      <c r="E662" s="138"/>
      <c r="F662" s="138"/>
      <c r="G662" s="218"/>
      <c r="H662" s="138"/>
      <c r="I662" s="138"/>
      <c r="J662" s="138"/>
      <c r="K662" s="138"/>
      <c r="L662" s="138"/>
      <c r="M662" s="138"/>
      <c r="N662" s="138"/>
      <c r="O662" s="138"/>
      <c r="Q662" s="138"/>
      <c r="R662" s="138"/>
      <c r="S662" s="138"/>
      <c r="T662" s="138"/>
      <c r="U662" s="138"/>
      <c r="V662" s="138"/>
      <c r="W662" s="138"/>
      <c r="X662" s="136"/>
      <c r="AA662" s="145">
        <v>650</v>
      </c>
      <c r="AB662" s="146" t="str">
        <f t="shared" si="43"/>
        <v/>
      </c>
      <c r="AC662" s="146" t="str">
        <f t="shared" si="44"/>
        <v/>
      </c>
      <c r="AP662" s="149" t="str">
        <f t="shared" si="45"/>
        <v/>
      </c>
      <c r="AQ662" s="149" t="str">
        <f t="shared" si="46"/>
        <v/>
      </c>
    </row>
    <row r="663" spans="2:43" x14ac:dyDescent="0.2">
      <c r="B663" s="194">
        <v>651</v>
      </c>
      <c r="C663" s="249"/>
      <c r="D663" s="249"/>
      <c r="E663" s="138"/>
      <c r="F663" s="138"/>
      <c r="G663" s="218"/>
      <c r="H663" s="138"/>
      <c r="I663" s="138"/>
      <c r="J663" s="138"/>
      <c r="K663" s="138"/>
      <c r="L663" s="138"/>
      <c r="M663" s="138"/>
      <c r="N663" s="138"/>
      <c r="O663" s="138"/>
      <c r="Q663" s="138"/>
      <c r="R663" s="138"/>
      <c r="S663" s="138"/>
      <c r="T663" s="138"/>
      <c r="U663" s="138"/>
      <c r="V663" s="138"/>
      <c r="W663" s="138"/>
      <c r="X663" s="136"/>
      <c r="AA663" s="145">
        <v>651</v>
      </c>
      <c r="AB663" s="146" t="str">
        <f t="shared" si="43"/>
        <v/>
      </c>
      <c r="AC663" s="146" t="str">
        <f t="shared" si="44"/>
        <v/>
      </c>
      <c r="AP663" s="149" t="str">
        <f t="shared" si="45"/>
        <v/>
      </c>
      <c r="AQ663" s="149" t="str">
        <f t="shared" si="46"/>
        <v/>
      </c>
    </row>
    <row r="664" spans="2:43" x14ac:dyDescent="0.2">
      <c r="B664" s="194">
        <v>652</v>
      </c>
      <c r="C664" s="249"/>
      <c r="D664" s="249"/>
      <c r="E664" s="138"/>
      <c r="F664" s="138"/>
      <c r="G664" s="218"/>
      <c r="H664" s="138"/>
      <c r="I664" s="138"/>
      <c r="J664" s="138"/>
      <c r="K664" s="138"/>
      <c r="L664" s="138"/>
      <c r="M664" s="138"/>
      <c r="N664" s="138"/>
      <c r="O664" s="138"/>
      <c r="Q664" s="138"/>
      <c r="R664" s="138"/>
      <c r="S664" s="138"/>
      <c r="T664" s="138"/>
      <c r="U664" s="138"/>
      <c r="V664" s="138"/>
      <c r="W664" s="138"/>
      <c r="X664" s="136"/>
      <c r="AA664" s="145">
        <v>652</v>
      </c>
      <c r="AB664" s="146" t="str">
        <f t="shared" si="43"/>
        <v/>
      </c>
      <c r="AC664" s="146" t="str">
        <f t="shared" si="44"/>
        <v/>
      </c>
      <c r="AP664" s="149" t="str">
        <f t="shared" si="45"/>
        <v/>
      </c>
      <c r="AQ664" s="149" t="str">
        <f t="shared" si="46"/>
        <v/>
      </c>
    </row>
    <row r="665" spans="2:43" x14ac:dyDescent="0.2">
      <c r="B665" s="194">
        <v>653</v>
      </c>
      <c r="C665" s="249"/>
      <c r="D665" s="249"/>
      <c r="E665" s="138"/>
      <c r="F665" s="138"/>
      <c r="G665" s="218"/>
      <c r="H665" s="138"/>
      <c r="I665" s="138"/>
      <c r="J665" s="138"/>
      <c r="K665" s="138"/>
      <c r="L665" s="138"/>
      <c r="M665" s="138"/>
      <c r="N665" s="138"/>
      <c r="O665" s="138"/>
      <c r="Q665" s="138"/>
      <c r="R665" s="138"/>
      <c r="S665" s="138"/>
      <c r="T665" s="138"/>
      <c r="U665" s="138"/>
      <c r="V665" s="138"/>
      <c r="W665" s="138"/>
      <c r="X665" s="136"/>
      <c r="AA665" s="145">
        <v>653</v>
      </c>
      <c r="AB665" s="146" t="str">
        <f t="shared" si="43"/>
        <v/>
      </c>
      <c r="AC665" s="146" t="str">
        <f t="shared" si="44"/>
        <v/>
      </c>
      <c r="AP665" s="149" t="str">
        <f t="shared" si="45"/>
        <v/>
      </c>
      <c r="AQ665" s="149" t="str">
        <f t="shared" si="46"/>
        <v/>
      </c>
    </row>
    <row r="666" spans="2:43" x14ac:dyDescent="0.2">
      <c r="B666" s="194">
        <v>654</v>
      </c>
      <c r="C666" s="249"/>
      <c r="D666" s="249"/>
      <c r="E666" s="138"/>
      <c r="F666" s="138"/>
      <c r="G666" s="218"/>
      <c r="H666" s="138"/>
      <c r="I666" s="138"/>
      <c r="J666" s="138"/>
      <c r="K666" s="138"/>
      <c r="L666" s="138"/>
      <c r="M666" s="138"/>
      <c r="N666" s="138"/>
      <c r="O666" s="138"/>
      <c r="Q666" s="138"/>
      <c r="R666" s="138"/>
      <c r="S666" s="138"/>
      <c r="T666" s="138"/>
      <c r="U666" s="138"/>
      <c r="V666" s="138"/>
      <c r="W666" s="138"/>
      <c r="X666" s="136"/>
      <c r="AA666" s="145">
        <v>654</v>
      </c>
      <c r="AB666" s="146" t="str">
        <f t="shared" si="43"/>
        <v/>
      </c>
      <c r="AC666" s="146" t="str">
        <f t="shared" si="44"/>
        <v/>
      </c>
      <c r="AP666" s="149" t="str">
        <f t="shared" si="45"/>
        <v/>
      </c>
      <c r="AQ666" s="149" t="str">
        <f t="shared" si="46"/>
        <v/>
      </c>
    </row>
    <row r="667" spans="2:43" x14ac:dyDescent="0.2">
      <c r="B667" s="194">
        <v>655</v>
      </c>
      <c r="C667" s="249"/>
      <c r="D667" s="249"/>
      <c r="E667" s="138"/>
      <c r="F667" s="138"/>
      <c r="G667" s="218"/>
      <c r="H667" s="138"/>
      <c r="I667" s="138"/>
      <c r="J667" s="138"/>
      <c r="K667" s="138"/>
      <c r="L667" s="138"/>
      <c r="M667" s="138"/>
      <c r="N667" s="138"/>
      <c r="O667" s="138"/>
      <c r="Q667" s="138"/>
      <c r="R667" s="138"/>
      <c r="S667" s="138"/>
      <c r="T667" s="138"/>
      <c r="U667" s="138"/>
      <c r="V667" s="138"/>
      <c r="W667" s="138"/>
      <c r="X667" s="136"/>
      <c r="AA667" s="145">
        <v>655</v>
      </c>
      <c r="AB667" s="146" t="str">
        <f t="shared" si="43"/>
        <v/>
      </c>
      <c r="AC667" s="146" t="str">
        <f t="shared" si="44"/>
        <v/>
      </c>
      <c r="AP667" s="149" t="str">
        <f t="shared" si="45"/>
        <v/>
      </c>
      <c r="AQ667" s="149" t="str">
        <f t="shared" si="46"/>
        <v/>
      </c>
    </row>
    <row r="668" spans="2:43" x14ac:dyDescent="0.2">
      <c r="B668" s="194">
        <v>656</v>
      </c>
      <c r="C668" s="249"/>
      <c r="D668" s="249"/>
      <c r="E668" s="138"/>
      <c r="F668" s="138"/>
      <c r="G668" s="218"/>
      <c r="H668" s="138"/>
      <c r="I668" s="138"/>
      <c r="J668" s="138"/>
      <c r="K668" s="138"/>
      <c r="L668" s="138"/>
      <c r="M668" s="138"/>
      <c r="N668" s="138"/>
      <c r="O668" s="138"/>
      <c r="Q668" s="138"/>
      <c r="R668" s="138"/>
      <c r="S668" s="138"/>
      <c r="T668" s="138"/>
      <c r="U668" s="138"/>
      <c r="V668" s="138"/>
      <c r="W668" s="138"/>
      <c r="X668" s="136"/>
      <c r="AA668" s="145">
        <v>656</v>
      </c>
      <c r="AB668" s="146" t="str">
        <f t="shared" si="43"/>
        <v/>
      </c>
      <c r="AC668" s="146" t="str">
        <f t="shared" si="44"/>
        <v/>
      </c>
      <c r="AP668" s="149" t="str">
        <f t="shared" si="45"/>
        <v/>
      </c>
      <c r="AQ668" s="149" t="str">
        <f t="shared" si="46"/>
        <v/>
      </c>
    </row>
    <row r="669" spans="2:43" x14ac:dyDescent="0.2">
      <c r="B669" s="194">
        <v>657</v>
      </c>
      <c r="C669" s="249"/>
      <c r="D669" s="249"/>
      <c r="E669" s="138"/>
      <c r="F669" s="138"/>
      <c r="G669" s="218"/>
      <c r="H669" s="138"/>
      <c r="I669" s="138"/>
      <c r="J669" s="138"/>
      <c r="K669" s="138"/>
      <c r="L669" s="138"/>
      <c r="M669" s="138"/>
      <c r="N669" s="138"/>
      <c r="O669" s="138"/>
      <c r="Q669" s="138"/>
      <c r="R669" s="138"/>
      <c r="S669" s="138"/>
      <c r="T669" s="138"/>
      <c r="U669" s="138"/>
      <c r="V669" s="138"/>
      <c r="W669" s="138"/>
      <c r="X669" s="136"/>
      <c r="AA669" s="145">
        <v>657</v>
      </c>
      <c r="AB669" s="146" t="str">
        <f t="shared" si="43"/>
        <v/>
      </c>
      <c r="AC669" s="146" t="str">
        <f t="shared" si="44"/>
        <v/>
      </c>
      <c r="AP669" s="149" t="str">
        <f t="shared" si="45"/>
        <v/>
      </c>
      <c r="AQ669" s="149" t="str">
        <f t="shared" si="46"/>
        <v/>
      </c>
    </row>
    <row r="670" spans="2:43" x14ac:dyDescent="0.2">
      <c r="B670" s="194">
        <v>658</v>
      </c>
      <c r="C670" s="249"/>
      <c r="D670" s="249"/>
      <c r="E670" s="138"/>
      <c r="F670" s="138"/>
      <c r="G670" s="218"/>
      <c r="H670" s="138"/>
      <c r="I670" s="138"/>
      <c r="J670" s="138"/>
      <c r="K670" s="138"/>
      <c r="L670" s="138"/>
      <c r="M670" s="138"/>
      <c r="N670" s="138"/>
      <c r="O670" s="138"/>
      <c r="Q670" s="138"/>
      <c r="R670" s="138"/>
      <c r="S670" s="138"/>
      <c r="T670" s="138"/>
      <c r="U670" s="138"/>
      <c r="V670" s="138"/>
      <c r="W670" s="138"/>
      <c r="X670" s="136"/>
      <c r="AA670" s="145">
        <v>658</v>
      </c>
      <c r="AB670" s="146" t="str">
        <f t="shared" si="43"/>
        <v/>
      </c>
      <c r="AC670" s="146" t="str">
        <f t="shared" si="44"/>
        <v/>
      </c>
      <c r="AP670" s="149" t="str">
        <f t="shared" si="45"/>
        <v/>
      </c>
      <c r="AQ670" s="149" t="str">
        <f t="shared" si="46"/>
        <v/>
      </c>
    </row>
    <row r="671" spans="2:43" x14ac:dyDescent="0.2">
      <c r="B671" s="194">
        <v>659</v>
      </c>
      <c r="C671" s="249"/>
      <c r="D671" s="249"/>
      <c r="E671" s="138"/>
      <c r="F671" s="138"/>
      <c r="G671" s="218"/>
      <c r="H671" s="138"/>
      <c r="I671" s="138"/>
      <c r="J671" s="138"/>
      <c r="K671" s="138"/>
      <c r="L671" s="138"/>
      <c r="M671" s="138"/>
      <c r="N671" s="138"/>
      <c r="O671" s="138"/>
      <c r="Q671" s="138"/>
      <c r="R671" s="138"/>
      <c r="S671" s="138"/>
      <c r="T671" s="138"/>
      <c r="U671" s="138"/>
      <c r="V671" s="138"/>
      <c r="W671" s="138"/>
      <c r="X671" s="136"/>
      <c r="AA671" s="145">
        <v>659</v>
      </c>
      <c r="AB671" s="146" t="str">
        <f t="shared" si="43"/>
        <v/>
      </c>
      <c r="AC671" s="146" t="str">
        <f t="shared" si="44"/>
        <v/>
      </c>
      <c r="AP671" s="149" t="str">
        <f t="shared" si="45"/>
        <v/>
      </c>
      <c r="AQ671" s="149" t="str">
        <f t="shared" si="46"/>
        <v/>
      </c>
    </row>
    <row r="672" spans="2:43" x14ac:dyDescent="0.2">
      <c r="B672" s="194">
        <v>660</v>
      </c>
      <c r="C672" s="249"/>
      <c r="D672" s="249"/>
      <c r="E672" s="138"/>
      <c r="F672" s="138"/>
      <c r="G672" s="218"/>
      <c r="H672" s="138"/>
      <c r="I672" s="138"/>
      <c r="J672" s="138"/>
      <c r="K672" s="138"/>
      <c r="L672" s="138"/>
      <c r="M672" s="138"/>
      <c r="N672" s="138"/>
      <c r="O672" s="138"/>
      <c r="Q672" s="138"/>
      <c r="R672" s="138"/>
      <c r="S672" s="138"/>
      <c r="T672" s="138"/>
      <c r="U672" s="138"/>
      <c r="V672" s="138"/>
      <c r="W672" s="138"/>
      <c r="X672" s="136"/>
      <c r="AA672" s="145">
        <v>660</v>
      </c>
      <c r="AB672" s="146" t="str">
        <f t="shared" si="43"/>
        <v/>
      </c>
      <c r="AC672" s="146" t="str">
        <f t="shared" si="44"/>
        <v/>
      </c>
      <c r="AP672" s="149" t="str">
        <f t="shared" si="45"/>
        <v/>
      </c>
      <c r="AQ672" s="149" t="str">
        <f t="shared" si="46"/>
        <v/>
      </c>
    </row>
    <row r="673" spans="2:43" x14ac:dyDescent="0.2">
      <c r="B673" s="194">
        <v>661</v>
      </c>
      <c r="C673" s="249"/>
      <c r="D673" s="249"/>
      <c r="E673" s="138"/>
      <c r="F673" s="138"/>
      <c r="G673" s="218"/>
      <c r="H673" s="138"/>
      <c r="I673" s="138"/>
      <c r="J673" s="138"/>
      <c r="K673" s="138"/>
      <c r="L673" s="138"/>
      <c r="M673" s="138"/>
      <c r="N673" s="138"/>
      <c r="O673" s="138"/>
      <c r="Q673" s="138"/>
      <c r="R673" s="138"/>
      <c r="S673" s="138"/>
      <c r="T673" s="138"/>
      <c r="U673" s="138"/>
      <c r="V673" s="138"/>
      <c r="W673" s="138"/>
      <c r="X673" s="136"/>
      <c r="AA673" s="145">
        <v>661</v>
      </c>
      <c r="AB673" s="146" t="str">
        <f t="shared" si="43"/>
        <v/>
      </c>
      <c r="AC673" s="146" t="str">
        <f t="shared" si="44"/>
        <v/>
      </c>
      <c r="AP673" s="149" t="str">
        <f t="shared" si="45"/>
        <v/>
      </c>
      <c r="AQ673" s="149" t="str">
        <f t="shared" si="46"/>
        <v/>
      </c>
    </row>
    <row r="674" spans="2:43" x14ac:dyDescent="0.2">
      <c r="B674" s="194">
        <v>662</v>
      </c>
      <c r="C674" s="249"/>
      <c r="D674" s="249"/>
      <c r="E674" s="138"/>
      <c r="F674" s="138"/>
      <c r="G674" s="218"/>
      <c r="H674" s="138"/>
      <c r="I674" s="138"/>
      <c r="J674" s="138"/>
      <c r="K674" s="138"/>
      <c r="L674" s="138"/>
      <c r="M674" s="138"/>
      <c r="N674" s="138"/>
      <c r="O674" s="138"/>
      <c r="Q674" s="138"/>
      <c r="R674" s="138"/>
      <c r="S674" s="138"/>
      <c r="T674" s="138"/>
      <c r="U674" s="138"/>
      <c r="V674" s="138"/>
      <c r="W674" s="138"/>
      <c r="X674" s="136"/>
      <c r="AA674" s="145">
        <v>662</v>
      </c>
      <c r="AB674" s="146" t="str">
        <f t="shared" si="43"/>
        <v/>
      </c>
      <c r="AC674" s="146" t="str">
        <f t="shared" si="44"/>
        <v/>
      </c>
      <c r="AP674" s="149" t="str">
        <f t="shared" si="45"/>
        <v/>
      </c>
      <c r="AQ674" s="149" t="str">
        <f t="shared" si="46"/>
        <v/>
      </c>
    </row>
    <row r="675" spans="2:43" x14ac:dyDescent="0.2">
      <c r="B675" s="194">
        <v>663</v>
      </c>
      <c r="C675" s="249"/>
      <c r="D675" s="249"/>
      <c r="E675" s="138"/>
      <c r="F675" s="138"/>
      <c r="G675" s="218"/>
      <c r="H675" s="138"/>
      <c r="I675" s="138"/>
      <c r="J675" s="138"/>
      <c r="K675" s="138"/>
      <c r="L675" s="138"/>
      <c r="M675" s="138"/>
      <c r="N675" s="138"/>
      <c r="O675" s="138"/>
      <c r="Q675" s="138"/>
      <c r="R675" s="138"/>
      <c r="S675" s="138"/>
      <c r="T675" s="138"/>
      <c r="U675" s="138"/>
      <c r="V675" s="138"/>
      <c r="W675" s="138"/>
      <c r="X675" s="136"/>
      <c r="AA675" s="145">
        <v>663</v>
      </c>
      <c r="AB675" s="146" t="str">
        <f t="shared" si="43"/>
        <v/>
      </c>
      <c r="AC675" s="146" t="str">
        <f t="shared" si="44"/>
        <v/>
      </c>
      <c r="AP675" s="149" t="str">
        <f t="shared" si="45"/>
        <v/>
      </c>
      <c r="AQ675" s="149" t="str">
        <f t="shared" si="46"/>
        <v/>
      </c>
    </row>
    <row r="676" spans="2:43" x14ac:dyDescent="0.2">
      <c r="B676" s="194">
        <v>664</v>
      </c>
      <c r="C676" s="249"/>
      <c r="D676" s="249"/>
      <c r="E676" s="138"/>
      <c r="F676" s="138"/>
      <c r="G676" s="218"/>
      <c r="H676" s="138"/>
      <c r="I676" s="138"/>
      <c r="J676" s="138"/>
      <c r="K676" s="138"/>
      <c r="L676" s="138"/>
      <c r="M676" s="138"/>
      <c r="N676" s="138"/>
      <c r="O676" s="138"/>
      <c r="Q676" s="138"/>
      <c r="R676" s="138"/>
      <c r="S676" s="138"/>
      <c r="T676" s="138"/>
      <c r="U676" s="138"/>
      <c r="V676" s="138"/>
      <c r="W676" s="138"/>
      <c r="X676" s="136"/>
      <c r="AA676" s="145">
        <v>664</v>
      </c>
      <c r="AB676" s="146" t="str">
        <f t="shared" si="43"/>
        <v/>
      </c>
      <c r="AC676" s="146" t="str">
        <f t="shared" si="44"/>
        <v/>
      </c>
      <c r="AP676" s="149" t="str">
        <f t="shared" si="45"/>
        <v/>
      </c>
      <c r="AQ676" s="149" t="str">
        <f t="shared" si="46"/>
        <v/>
      </c>
    </row>
    <row r="677" spans="2:43" x14ac:dyDescent="0.2">
      <c r="B677" s="194">
        <v>665</v>
      </c>
      <c r="C677" s="249"/>
      <c r="D677" s="249"/>
      <c r="E677" s="138"/>
      <c r="F677" s="138"/>
      <c r="G677" s="218"/>
      <c r="H677" s="138"/>
      <c r="I677" s="138"/>
      <c r="J677" s="138"/>
      <c r="K677" s="138"/>
      <c r="L677" s="138"/>
      <c r="M677" s="138"/>
      <c r="N677" s="138"/>
      <c r="O677" s="138"/>
      <c r="Q677" s="138"/>
      <c r="R677" s="138"/>
      <c r="S677" s="138"/>
      <c r="T677" s="138"/>
      <c r="U677" s="138"/>
      <c r="V677" s="138"/>
      <c r="W677" s="138"/>
      <c r="X677" s="136"/>
      <c r="AA677" s="145">
        <v>665</v>
      </c>
      <c r="AB677" s="146" t="str">
        <f t="shared" si="43"/>
        <v/>
      </c>
      <c r="AC677" s="146" t="str">
        <f t="shared" si="44"/>
        <v/>
      </c>
      <c r="AP677" s="149" t="str">
        <f t="shared" si="45"/>
        <v/>
      </c>
      <c r="AQ677" s="149" t="str">
        <f t="shared" si="46"/>
        <v/>
      </c>
    </row>
    <row r="678" spans="2:43" x14ac:dyDescent="0.2">
      <c r="B678" s="194">
        <v>666</v>
      </c>
      <c r="C678" s="249"/>
      <c r="D678" s="249"/>
      <c r="E678" s="138"/>
      <c r="F678" s="138"/>
      <c r="G678" s="218"/>
      <c r="H678" s="138"/>
      <c r="I678" s="138"/>
      <c r="J678" s="138"/>
      <c r="K678" s="138"/>
      <c r="L678" s="138"/>
      <c r="M678" s="138"/>
      <c r="N678" s="138"/>
      <c r="O678" s="138"/>
      <c r="Q678" s="138"/>
      <c r="R678" s="138"/>
      <c r="S678" s="138"/>
      <c r="T678" s="138"/>
      <c r="U678" s="138"/>
      <c r="V678" s="138"/>
      <c r="W678" s="138"/>
      <c r="X678" s="136"/>
      <c r="AA678" s="145">
        <v>666</v>
      </c>
      <c r="AB678" s="146" t="str">
        <f t="shared" si="43"/>
        <v/>
      </c>
      <c r="AC678" s="146" t="str">
        <f t="shared" si="44"/>
        <v/>
      </c>
      <c r="AP678" s="149" t="str">
        <f t="shared" si="45"/>
        <v/>
      </c>
      <c r="AQ678" s="149" t="str">
        <f t="shared" si="46"/>
        <v/>
      </c>
    </row>
    <row r="679" spans="2:43" x14ac:dyDescent="0.2">
      <c r="B679" s="194">
        <v>667</v>
      </c>
      <c r="C679" s="249"/>
      <c r="D679" s="249"/>
      <c r="E679" s="138"/>
      <c r="F679" s="138"/>
      <c r="G679" s="218"/>
      <c r="H679" s="138"/>
      <c r="I679" s="138"/>
      <c r="J679" s="138"/>
      <c r="K679" s="138"/>
      <c r="L679" s="138"/>
      <c r="M679" s="138"/>
      <c r="N679" s="138"/>
      <c r="O679" s="138"/>
      <c r="Q679" s="138"/>
      <c r="R679" s="138"/>
      <c r="S679" s="138"/>
      <c r="T679" s="138"/>
      <c r="U679" s="138"/>
      <c r="V679" s="138"/>
      <c r="W679" s="138"/>
      <c r="X679" s="136"/>
      <c r="AA679" s="145">
        <v>667</v>
      </c>
      <c r="AB679" s="146" t="str">
        <f t="shared" si="43"/>
        <v/>
      </c>
      <c r="AC679" s="146" t="str">
        <f t="shared" si="44"/>
        <v/>
      </c>
      <c r="AP679" s="149" t="str">
        <f t="shared" si="45"/>
        <v/>
      </c>
      <c r="AQ679" s="149" t="str">
        <f t="shared" si="46"/>
        <v/>
      </c>
    </row>
    <row r="680" spans="2:43" x14ac:dyDescent="0.2">
      <c r="B680" s="194">
        <v>668</v>
      </c>
      <c r="C680" s="249"/>
      <c r="D680" s="249"/>
      <c r="E680" s="138"/>
      <c r="F680" s="138"/>
      <c r="G680" s="218"/>
      <c r="H680" s="138"/>
      <c r="I680" s="138"/>
      <c r="J680" s="138"/>
      <c r="K680" s="138"/>
      <c r="L680" s="138"/>
      <c r="M680" s="138"/>
      <c r="N680" s="138"/>
      <c r="O680" s="138"/>
      <c r="Q680" s="138"/>
      <c r="R680" s="138"/>
      <c r="S680" s="138"/>
      <c r="T680" s="138"/>
      <c r="U680" s="138"/>
      <c r="V680" s="138"/>
      <c r="W680" s="138"/>
      <c r="X680" s="136"/>
      <c r="AA680" s="145">
        <v>668</v>
      </c>
      <c r="AB680" s="146" t="str">
        <f t="shared" si="43"/>
        <v/>
      </c>
      <c r="AC680" s="146" t="str">
        <f t="shared" si="44"/>
        <v/>
      </c>
      <c r="AP680" s="149" t="str">
        <f t="shared" si="45"/>
        <v/>
      </c>
      <c r="AQ680" s="149" t="str">
        <f t="shared" si="46"/>
        <v/>
      </c>
    </row>
    <row r="681" spans="2:43" x14ac:dyDescent="0.2">
      <c r="B681" s="194">
        <v>669</v>
      </c>
      <c r="C681" s="249"/>
      <c r="D681" s="249"/>
      <c r="E681" s="138"/>
      <c r="F681" s="138"/>
      <c r="G681" s="218"/>
      <c r="H681" s="138"/>
      <c r="I681" s="138"/>
      <c r="J681" s="138"/>
      <c r="K681" s="138"/>
      <c r="L681" s="138"/>
      <c r="M681" s="138"/>
      <c r="N681" s="138"/>
      <c r="O681" s="138"/>
      <c r="Q681" s="138"/>
      <c r="R681" s="138"/>
      <c r="S681" s="138"/>
      <c r="T681" s="138"/>
      <c r="U681" s="138"/>
      <c r="V681" s="138"/>
      <c r="W681" s="138"/>
      <c r="X681" s="136"/>
      <c r="AA681" s="145">
        <v>669</v>
      </c>
      <c r="AB681" s="146" t="str">
        <f t="shared" si="43"/>
        <v/>
      </c>
      <c r="AC681" s="146" t="str">
        <f t="shared" si="44"/>
        <v/>
      </c>
      <c r="AP681" s="149" t="str">
        <f t="shared" si="45"/>
        <v/>
      </c>
      <c r="AQ681" s="149" t="str">
        <f t="shared" si="46"/>
        <v/>
      </c>
    </row>
    <row r="682" spans="2:43" x14ac:dyDescent="0.2">
      <c r="B682" s="194">
        <v>670</v>
      </c>
      <c r="C682" s="249"/>
      <c r="D682" s="249"/>
      <c r="E682" s="138"/>
      <c r="F682" s="138"/>
      <c r="G682" s="218"/>
      <c r="H682" s="138"/>
      <c r="I682" s="138"/>
      <c r="J682" s="138"/>
      <c r="K682" s="138"/>
      <c r="L682" s="138"/>
      <c r="M682" s="138"/>
      <c r="N682" s="138"/>
      <c r="O682" s="138"/>
      <c r="Q682" s="138"/>
      <c r="R682" s="138"/>
      <c r="S682" s="138"/>
      <c r="T682" s="138"/>
      <c r="U682" s="138"/>
      <c r="V682" s="138"/>
      <c r="W682" s="138"/>
      <c r="X682" s="136"/>
      <c r="AA682" s="145">
        <v>670</v>
      </c>
      <c r="AB682" s="146" t="str">
        <f t="shared" si="43"/>
        <v/>
      </c>
      <c r="AC682" s="146" t="str">
        <f t="shared" si="44"/>
        <v/>
      </c>
      <c r="AP682" s="149" t="str">
        <f t="shared" si="45"/>
        <v/>
      </c>
      <c r="AQ682" s="149" t="str">
        <f t="shared" si="46"/>
        <v/>
      </c>
    </row>
    <row r="683" spans="2:43" x14ac:dyDescent="0.2">
      <c r="B683" s="194">
        <v>671</v>
      </c>
      <c r="C683" s="249"/>
      <c r="D683" s="249"/>
      <c r="E683" s="138"/>
      <c r="F683" s="138"/>
      <c r="G683" s="218"/>
      <c r="H683" s="138"/>
      <c r="I683" s="138"/>
      <c r="J683" s="138"/>
      <c r="K683" s="138"/>
      <c r="L683" s="138"/>
      <c r="M683" s="138"/>
      <c r="N683" s="138"/>
      <c r="O683" s="138"/>
      <c r="Q683" s="138"/>
      <c r="R683" s="138"/>
      <c r="S683" s="138"/>
      <c r="T683" s="138"/>
      <c r="U683" s="138"/>
      <c r="V683" s="138"/>
      <c r="W683" s="138"/>
      <c r="X683" s="136"/>
      <c r="AA683" s="145">
        <v>671</v>
      </c>
      <c r="AB683" s="146" t="str">
        <f t="shared" si="43"/>
        <v/>
      </c>
      <c r="AC683" s="146" t="str">
        <f t="shared" si="44"/>
        <v/>
      </c>
      <c r="AP683" s="149" t="str">
        <f t="shared" si="45"/>
        <v/>
      </c>
      <c r="AQ683" s="149" t="str">
        <f t="shared" si="46"/>
        <v/>
      </c>
    </row>
    <row r="684" spans="2:43" x14ac:dyDescent="0.2">
      <c r="B684" s="194">
        <v>672</v>
      </c>
      <c r="C684" s="249"/>
      <c r="D684" s="249"/>
      <c r="E684" s="138"/>
      <c r="F684" s="138"/>
      <c r="G684" s="218"/>
      <c r="H684" s="138"/>
      <c r="I684" s="138"/>
      <c r="J684" s="138"/>
      <c r="K684" s="138"/>
      <c r="L684" s="138"/>
      <c r="M684" s="138"/>
      <c r="N684" s="138"/>
      <c r="O684" s="138"/>
      <c r="Q684" s="138"/>
      <c r="R684" s="138"/>
      <c r="S684" s="138"/>
      <c r="T684" s="138"/>
      <c r="U684" s="138"/>
      <c r="V684" s="138"/>
      <c r="W684" s="138"/>
      <c r="X684" s="136"/>
      <c r="AA684" s="145">
        <v>672</v>
      </c>
      <c r="AB684" s="146" t="str">
        <f t="shared" si="43"/>
        <v/>
      </c>
      <c r="AC684" s="146" t="str">
        <f t="shared" si="44"/>
        <v/>
      </c>
      <c r="AP684" s="149" t="str">
        <f t="shared" si="45"/>
        <v/>
      </c>
      <c r="AQ684" s="149" t="str">
        <f t="shared" si="46"/>
        <v/>
      </c>
    </row>
    <row r="685" spans="2:43" x14ac:dyDescent="0.2">
      <c r="B685" s="194">
        <v>673</v>
      </c>
      <c r="C685" s="249"/>
      <c r="D685" s="249"/>
      <c r="E685" s="138"/>
      <c r="F685" s="138"/>
      <c r="G685" s="218"/>
      <c r="H685" s="138"/>
      <c r="I685" s="138"/>
      <c r="J685" s="138"/>
      <c r="K685" s="138"/>
      <c r="L685" s="138"/>
      <c r="M685" s="138"/>
      <c r="N685" s="138"/>
      <c r="O685" s="138"/>
      <c r="Q685" s="138"/>
      <c r="R685" s="138"/>
      <c r="S685" s="138"/>
      <c r="T685" s="138"/>
      <c r="U685" s="138"/>
      <c r="V685" s="138"/>
      <c r="W685" s="138"/>
      <c r="X685" s="136"/>
      <c r="AA685" s="145">
        <v>673</v>
      </c>
      <c r="AB685" s="146" t="str">
        <f t="shared" si="43"/>
        <v/>
      </c>
      <c r="AC685" s="146" t="str">
        <f t="shared" si="44"/>
        <v/>
      </c>
      <c r="AP685" s="149" t="str">
        <f t="shared" si="45"/>
        <v/>
      </c>
      <c r="AQ685" s="149" t="str">
        <f t="shared" si="46"/>
        <v/>
      </c>
    </row>
    <row r="686" spans="2:43" x14ac:dyDescent="0.2">
      <c r="B686" s="194">
        <v>674</v>
      </c>
      <c r="C686" s="249"/>
      <c r="D686" s="249"/>
      <c r="E686" s="138"/>
      <c r="F686" s="138"/>
      <c r="G686" s="218"/>
      <c r="H686" s="138"/>
      <c r="I686" s="138"/>
      <c r="J686" s="138"/>
      <c r="K686" s="138"/>
      <c r="L686" s="138"/>
      <c r="M686" s="138"/>
      <c r="N686" s="138"/>
      <c r="O686" s="138"/>
      <c r="Q686" s="138"/>
      <c r="R686" s="138"/>
      <c r="S686" s="138"/>
      <c r="T686" s="138"/>
      <c r="U686" s="138"/>
      <c r="V686" s="138"/>
      <c r="W686" s="138"/>
      <c r="X686" s="136"/>
      <c r="AA686" s="145">
        <v>674</v>
      </c>
      <c r="AB686" s="146" t="str">
        <f t="shared" si="43"/>
        <v/>
      </c>
      <c r="AC686" s="146" t="str">
        <f t="shared" si="44"/>
        <v/>
      </c>
      <c r="AP686" s="149" t="str">
        <f t="shared" si="45"/>
        <v/>
      </c>
      <c r="AQ686" s="149" t="str">
        <f t="shared" si="46"/>
        <v/>
      </c>
    </row>
    <row r="687" spans="2:43" x14ac:dyDescent="0.2">
      <c r="B687" s="194">
        <v>675</v>
      </c>
      <c r="C687" s="249"/>
      <c r="D687" s="249"/>
      <c r="E687" s="138"/>
      <c r="F687" s="138"/>
      <c r="G687" s="218"/>
      <c r="H687" s="138"/>
      <c r="I687" s="138"/>
      <c r="J687" s="138"/>
      <c r="K687" s="138"/>
      <c r="L687" s="138"/>
      <c r="M687" s="138"/>
      <c r="N687" s="138"/>
      <c r="O687" s="138"/>
      <c r="Q687" s="138"/>
      <c r="R687" s="138"/>
      <c r="S687" s="138"/>
      <c r="T687" s="138"/>
      <c r="U687" s="138"/>
      <c r="V687" s="138"/>
      <c r="W687" s="138"/>
      <c r="X687" s="136"/>
      <c r="AA687" s="145">
        <v>675</v>
      </c>
      <c r="AB687" s="146" t="str">
        <f t="shared" si="43"/>
        <v/>
      </c>
      <c r="AC687" s="146" t="str">
        <f t="shared" si="44"/>
        <v/>
      </c>
      <c r="AP687" s="149" t="str">
        <f t="shared" si="45"/>
        <v/>
      </c>
      <c r="AQ687" s="149" t="str">
        <f t="shared" si="46"/>
        <v/>
      </c>
    </row>
    <row r="688" spans="2:43" x14ac:dyDescent="0.2">
      <c r="B688" s="194">
        <v>676</v>
      </c>
      <c r="C688" s="249"/>
      <c r="D688" s="249"/>
      <c r="E688" s="138"/>
      <c r="F688" s="138"/>
      <c r="G688" s="218"/>
      <c r="H688" s="138"/>
      <c r="I688" s="138"/>
      <c r="J688" s="138"/>
      <c r="K688" s="138"/>
      <c r="L688" s="138"/>
      <c r="M688" s="138"/>
      <c r="N688" s="138"/>
      <c r="O688" s="138"/>
      <c r="Q688" s="138"/>
      <c r="R688" s="138"/>
      <c r="S688" s="138"/>
      <c r="T688" s="138"/>
      <c r="U688" s="138"/>
      <c r="V688" s="138"/>
      <c r="W688" s="138"/>
      <c r="X688" s="136"/>
      <c r="AA688" s="145">
        <v>676</v>
      </c>
      <c r="AB688" s="146" t="str">
        <f t="shared" si="43"/>
        <v/>
      </c>
      <c r="AC688" s="146" t="str">
        <f t="shared" si="44"/>
        <v/>
      </c>
      <c r="AP688" s="149" t="str">
        <f t="shared" si="45"/>
        <v/>
      </c>
      <c r="AQ688" s="149" t="str">
        <f t="shared" si="46"/>
        <v/>
      </c>
    </row>
    <row r="689" spans="2:43" x14ac:dyDescent="0.2">
      <c r="B689" s="194">
        <v>677</v>
      </c>
      <c r="C689" s="249"/>
      <c r="D689" s="249"/>
      <c r="E689" s="138"/>
      <c r="F689" s="138"/>
      <c r="G689" s="218"/>
      <c r="H689" s="138"/>
      <c r="I689" s="138"/>
      <c r="J689" s="138"/>
      <c r="K689" s="138"/>
      <c r="L689" s="138"/>
      <c r="M689" s="138"/>
      <c r="N689" s="138"/>
      <c r="O689" s="138"/>
      <c r="Q689" s="138"/>
      <c r="R689" s="138"/>
      <c r="S689" s="138"/>
      <c r="T689" s="138"/>
      <c r="U689" s="138"/>
      <c r="V689" s="138"/>
      <c r="W689" s="138"/>
      <c r="X689" s="136"/>
      <c r="AA689" s="145">
        <v>677</v>
      </c>
      <c r="AB689" s="146" t="str">
        <f t="shared" si="43"/>
        <v/>
      </c>
      <c r="AC689" s="146" t="str">
        <f t="shared" si="44"/>
        <v/>
      </c>
      <c r="AP689" s="149" t="str">
        <f t="shared" si="45"/>
        <v/>
      </c>
      <c r="AQ689" s="149" t="str">
        <f t="shared" si="46"/>
        <v/>
      </c>
    </row>
    <row r="690" spans="2:43" x14ac:dyDescent="0.2">
      <c r="B690" s="194">
        <v>678</v>
      </c>
      <c r="C690" s="249"/>
      <c r="D690" s="249"/>
      <c r="E690" s="138"/>
      <c r="F690" s="138"/>
      <c r="G690" s="218"/>
      <c r="H690" s="138"/>
      <c r="I690" s="138"/>
      <c r="J690" s="138"/>
      <c r="K690" s="138"/>
      <c r="L690" s="138"/>
      <c r="M690" s="138"/>
      <c r="N690" s="138"/>
      <c r="O690" s="138"/>
      <c r="Q690" s="138"/>
      <c r="R690" s="138"/>
      <c r="S690" s="138"/>
      <c r="T690" s="138"/>
      <c r="U690" s="138"/>
      <c r="V690" s="138"/>
      <c r="W690" s="138"/>
      <c r="X690" s="136"/>
      <c r="AA690" s="145">
        <v>678</v>
      </c>
      <c r="AB690" s="146" t="str">
        <f t="shared" si="43"/>
        <v/>
      </c>
      <c r="AC690" s="146" t="str">
        <f t="shared" si="44"/>
        <v/>
      </c>
      <c r="AP690" s="149" t="str">
        <f t="shared" si="45"/>
        <v/>
      </c>
      <c r="AQ690" s="149" t="str">
        <f t="shared" si="46"/>
        <v/>
      </c>
    </row>
    <row r="691" spans="2:43" x14ac:dyDescent="0.2">
      <c r="B691" s="194">
        <v>679</v>
      </c>
      <c r="C691" s="249"/>
      <c r="D691" s="249"/>
      <c r="E691" s="138"/>
      <c r="F691" s="138"/>
      <c r="G691" s="218"/>
      <c r="H691" s="138"/>
      <c r="I691" s="138"/>
      <c r="J691" s="138"/>
      <c r="K691" s="138"/>
      <c r="L691" s="138"/>
      <c r="M691" s="138"/>
      <c r="N691" s="138"/>
      <c r="O691" s="138"/>
      <c r="Q691" s="138"/>
      <c r="R691" s="138"/>
      <c r="S691" s="138"/>
      <c r="T691" s="138"/>
      <c r="U691" s="138"/>
      <c r="V691" s="138"/>
      <c r="W691" s="138"/>
      <c r="X691" s="136"/>
      <c r="AA691" s="145">
        <v>679</v>
      </c>
      <c r="AB691" s="146" t="str">
        <f t="shared" si="43"/>
        <v/>
      </c>
      <c r="AC691" s="146" t="str">
        <f t="shared" si="44"/>
        <v/>
      </c>
      <c r="AP691" s="149" t="str">
        <f t="shared" si="45"/>
        <v/>
      </c>
      <c r="AQ691" s="149" t="str">
        <f t="shared" si="46"/>
        <v/>
      </c>
    </row>
    <row r="692" spans="2:43" x14ac:dyDescent="0.2">
      <c r="B692" s="194">
        <v>680</v>
      </c>
      <c r="C692" s="249"/>
      <c r="D692" s="249"/>
      <c r="E692" s="138"/>
      <c r="F692" s="138"/>
      <c r="G692" s="218"/>
      <c r="H692" s="138"/>
      <c r="I692" s="138"/>
      <c r="J692" s="138"/>
      <c r="K692" s="138"/>
      <c r="L692" s="138"/>
      <c r="M692" s="138"/>
      <c r="N692" s="138"/>
      <c r="O692" s="138"/>
      <c r="Q692" s="138"/>
      <c r="R692" s="138"/>
      <c r="S692" s="138"/>
      <c r="T692" s="138"/>
      <c r="U692" s="138"/>
      <c r="V692" s="138"/>
      <c r="W692" s="138"/>
      <c r="X692" s="136"/>
      <c r="AA692" s="145">
        <v>680</v>
      </c>
      <c r="AB692" s="146" t="str">
        <f t="shared" si="43"/>
        <v/>
      </c>
      <c r="AC692" s="146" t="str">
        <f t="shared" si="44"/>
        <v/>
      </c>
      <c r="AP692" s="149" t="str">
        <f t="shared" si="45"/>
        <v/>
      </c>
      <c r="AQ692" s="149" t="str">
        <f t="shared" si="46"/>
        <v/>
      </c>
    </row>
    <row r="693" spans="2:43" x14ac:dyDescent="0.2">
      <c r="B693" s="194">
        <v>681</v>
      </c>
      <c r="C693" s="249"/>
      <c r="D693" s="249"/>
      <c r="E693" s="138"/>
      <c r="F693" s="138"/>
      <c r="G693" s="218"/>
      <c r="H693" s="138"/>
      <c r="I693" s="138"/>
      <c r="J693" s="138"/>
      <c r="K693" s="138"/>
      <c r="L693" s="138"/>
      <c r="M693" s="138"/>
      <c r="N693" s="138"/>
      <c r="O693" s="138"/>
      <c r="Q693" s="138"/>
      <c r="R693" s="138"/>
      <c r="S693" s="138"/>
      <c r="T693" s="138"/>
      <c r="U693" s="138"/>
      <c r="V693" s="138"/>
      <c r="W693" s="138"/>
      <c r="X693" s="136"/>
      <c r="AA693" s="145">
        <v>681</v>
      </c>
      <c r="AB693" s="146" t="str">
        <f t="shared" si="43"/>
        <v/>
      </c>
      <c r="AC693" s="146" t="str">
        <f t="shared" si="44"/>
        <v/>
      </c>
      <c r="AP693" s="149" t="str">
        <f t="shared" si="45"/>
        <v/>
      </c>
      <c r="AQ693" s="149" t="str">
        <f t="shared" si="46"/>
        <v/>
      </c>
    </row>
    <row r="694" spans="2:43" x14ac:dyDescent="0.2">
      <c r="B694" s="194">
        <v>682</v>
      </c>
      <c r="C694" s="249"/>
      <c r="D694" s="249"/>
      <c r="E694" s="138"/>
      <c r="F694" s="138"/>
      <c r="G694" s="218"/>
      <c r="H694" s="138"/>
      <c r="I694" s="138"/>
      <c r="J694" s="138"/>
      <c r="K694" s="138"/>
      <c r="L694" s="138"/>
      <c r="M694" s="138"/>
      <c r="N694" s="138"/>
      <c r="O694" s="138"/>
      <c r="Q694" s="138"/>
      <c r="R694" s="138"/>
      <c r="S694" s="138"/>
      <c r="T694" s="138"/>
      <c r="U694" s="138"/>
      <c r="V694" s="138"/>
      <c r="W694" s="138"/>
      <c r="X694" s="136"/>
      <c r="AA694" s="145">
        <v>682</v>
      </c>
      <c r="AB694" s="146" t="str">
        <f t="shared" si="43"/>
        <v/>
      </c>
      <c r="AC694" s="146" t="str">
        <f t="shared" si="44"/>
        <v/>
      </c>
      <c r="AP694" s="149" t="str">
        <f t="shared" si="45"/>
        <v/>
      </c>
      <c r="AQ694" s="149" t="str">
        <f t="shared" si="46"/>
        <v/>
      </c>
    </row>
    <row r="695" spans="2:43" x14ac:dyDescent="0.2">
      <c r="B695" s="194">
        <v>683</v>
      </c>
      <c r="C695" s="249"/>
      <c r="D695" s="249"/>
      <c r="E695" s="138"/>
      <c r="F695" s="138"/>
      <c r="G695" s="218"/>
      <c r="H695" s="138"/>
      <c r="I695" s="138"/>
      <c r="J695" s="138"/>
      <c r="K695" s="138"/>
      <c r="L695" s="138"/>
      <c r="M695" s="138"/>
      <c r="N695" s="138"/>
      <c r="O695" s="138"/>
      <c r="Q695" s="138"/>
      <c r="R695" s="138"/>
      <c r="S695" s="138"/>
      <c r="T695" s="138"/>
      <c r="U695" s="138"/>
      <c r="V695" s="138"/>
      <c r="W695" s="138"/>
      <c r="X695" s="136"/>
      <c r="AA695" s="145">
        <v>683</v>
      </c>
      <c r="AB695" s="146" t="str">
        <f t="shared" si="43"/>
        <v/>
      </c>
      <c r="AC695" s="146" t="str">
        <f t="shared" si="44"/>
        <v/>
      </c>
      <c r="AP695" s="149" t="str">
        <f t="shared" si="45"/>
        <v/>
      </c>
      <c r="AQ695" s="149" t="str">
        <f t="shared" si="46"/>
        <v/>
      </c>
    </row>
    <row r="696" spans="2:43" x14ac:dyDescent="0.2">
      <c r="B696" s="194">
        <v>684</v>
      </c>
      <c r="C696" s="249"/>
      <c r="D696" s="249"/>
      <c r="E696" s="138"/>
      <c r="F696" s="138"/>
      <c r="G696" s="218"/>
      <c r="H696" s="138"/>
      <c r="I696" s="138"/>
      <c r="J696" s="138"/>
      <c r="K696" s="138"/>
      <c r="L696" s="138"/>
      <c r="M696" s="138"/>
      <c r="N696" s="138"/>
      <c r="O696" s="138"/>
      <c r="Q696" s="138"/>
      <c r="R696" s="138"/>
      <c r="S696" s="138"/>
      <c r="T696" s="138"/>
      <c r="U696" s="138"/>
      <c r="V696" s="138"/>
      <c r="W696" s="138"/>
      <c r="X696" s="136"/>
      <c r="AA696" s="145">
        <v>684</v>
      </c>
      <c r="AB696" s="146" t="str">
        <f t="shared" si="43"/>
        <v/>
      </c>
      <c r="AC696" s="146" t="str">
        <f t="shared" si="44"/>
        <v/>
      </c>
      <c r="AP696" s="149" t="str">
        <f t="shared" si="45"/>
        <v/>
      </c>
      <c r="AQ696" s="149" t="str">
        <f t="shared" si="46"/>
        <v/>
      </c>
    </row>
    <row r="697" spans="2:43" x14ac:dyDescent="0.2">
      <c r="B697" s="194">
        <v>685</v>
      </c>
      <c r="C697" s="249"/>
      <c r="D697" s="249"/>
      <c r="E697" s="138"/>
      <c r="F697" s="138"/>
      <c r="G697" s="218"/>
      <c r="H697" s="138"/>
      <c r="I697" s="138"/>
      <c r="J697" s="138"/>
      <c r="K697" s="138"/>
      <c r="L697" s="138"/>
      <c r="M697" s="138"/>
      <c r="N697" s="138"/>
      <c r="O697" s="138"/>
      <c r="Q697" s="138"/>
      <c r="R697" s="138"/>
      <c r="S697" s="138"/>
      <c r="T697" s="138"/>
      <c r="U697" s="138"/>
      <c r="V697" s="138"/>
      <c r="W697" s="138"/>
      <c r="X697" s="136"/>
      <c r="AA697" s="145">
        <v>685</v>
      </c>
      <c r="AB697" s="146" t="str">
        <f t="shared" si="43"/>
        <v/>
      </c>
      <c r="AC697" s="146" t="str">
        <f t="shared" si="44"/>
        <v/>
      </c>
      <c r="AP697" s="149" t="str">
        <f t="shared" si="45"/>
        <v/>
      </c>
      <c r="AQ697" s="149" t="str">
        <f t="shared" si="46"/>
        <v/>
      </c>
    </row>
    <row r="698" spans="2:43" x14ac:dyDescent="0.2">
      <c r="B698" s="194">
        <v>686</v>
      </c>
      <c r="C698" s="249"/>
      <c r="D698" s="249"/>
      <c r="E698" s="138"/>
      <c r="F698" s="138"/>
      <c r="G698" s="218"/>
      <c r="H698" s="138"/>
      <c r="I698" s="138"/>
      <c r="J698" s="138"/>
      <c r="K698" s="138"/>
      <c r="L698" s="138"/>
      <c r="M698" s="138"/>
      <c r="N698" s="138"/>
      <c r="O698" s="138"/>
      <c r="Q698" s="138"/>
      <c r="R698" s="138"/>
      <c r="S698" s="138"/>
      <c r="T698" s="138"/>
      <c r="U698" s="138"/>
      <c r="V698" s="138"/>
      <c r="W698" s="138"/>
      <c r="X698" s="136"/>
      <c r="AA698" s="145">
        <v>686</v>
      </c>
      <c r="AB698" s="146" t="str">
        <f t="shared" si="43"/>
        <v/>
      </c>
      <c r="AC698" s="146" t="str">
        <f t="shared" si="44"/>
        <v/>
      </c>
      <c r="AP698" s="149" t="str">
        <f t="shared" si="45"/>
        <v/>
      </c>
      <c r="AQ698" s="149" t="str">
        <f t="shared" si="46"/>
        <v/>
      </c>
    </row>
    <row r="699" spans="2:43" x14ac:dyDescent="0.2">
      <c r="B699" s="194">
        <v>687</v>
      </c>
      <c r="C699" s="249"/>
      <c r="D699" s="249"/>
      <c r="E699" s="138"/>
      <c r="F699" s="138"/>
      <c r="G699" s="218"/>
      <c r="H699" s="138"/>
      <c r="I699" s="138"/>
      <c r="J699" s="138"/>
      <c r="K699" s="138"/>
      <c r="L699" s="138"/>
      <c r="M699" s="138"/>
      <c r="N699" s="138"/>
      <c r="O699" s="138"/>
      <c r="Q699" s="138"/>
      <c r="R699" s="138"/>
      <c r="S699" s="138"/>
      <c r="T699" s="138"/>
      <c r="U699" s="138"/>
      <c r="V699" s="138"/>
      <c r="W699" s="138"/>
      <c r="X699" s="136"/>
      <c r="AA699" s="145">
        <v>687</v>
      </c>
      <c r="AB699" s="146" t="str">
        <f t="shared" si="43"/>
        <v/>
      </c>
      <c r="AC699" s="146" t="str">
        <f t="shared" si="44"/>
        <v/>
      </c>
      <c r="AP699" s="149" t="str">
        <f t="shared" si="45"/>
        <v/>
      </c>
      <c r="AQ699" s="149" t="str">
        <f t="shared" si="46"/>
        <v/>
      </c>
    </row>
    <row r="700" spans="2:43" x14ac:dyDescent="0.2">
      <c r="B700" s="194">
        <v>688</v>
      </c>
      <c r="C700" s="249"/>
      <c r="D700" s="249"/>
      <c r="E700" s="138"/>
      <c r="F700" s="138"/>
      <c r="G700" s="218"/>
      <c r="H700" s="138"/>
      <c r="I700" s="138"/>
      <c r="J700" s="138"/>
      <c r="K700" s="138"/>
      <c r="L700" s="138"/>
      <c r="M700" s="138"/>
      <c r="N700" s="138"/>
      <c r="O700" s="138"/>
      <c r="Q700" s="138"/>
      <c r="R700" s="138"/>
      <c r="S700" s="138"/>
      <c r="T700" s="138"/>
      <c r="U700" s="138"/>
      <c r="V700" s="138"/>
      <c r="W700" s="138"/>
      <c r="X700" s="136"/>
      <c r="AA700" s="145">
        <v>688</v>
      </c>
      <c r="AB700" s="146" t="str">
        <f t="shared" si="43"/>
        <v/>
      </c>
      <c r="AC700" s="146" t="str">
        <f t="shared" si="44"/>
        <v/>
      </c>
      <c r="AP700" s="149" t="str">
        <f t="shared" si="45"/>
        <v/>
      </c>
      <c r="AQ700" s="149" t="str">
        <f t="shared" si="46"/>
        <v/>
      </c>
    </row>
    <row r="701" spans="2:43" x14ac:dyDescent="0.2">
      <c r="B701" s="194">
        <v>689</v>
      </c>
      <c r="C701" s="249"/>
      <c r="D701" s="249"/>
      <c r="E701" s="138"/>
      <c r="F701" s="138"/>
      <c r="G701" s="218"/>
      <c r="H701" s="138"/>
      <c r="I701" s="138"/>
      <c r="J701" s="138"/>
      <c r="K701" s="138"/>
      <c r="L701" s="138"/>
      <c r="M701" s="138"/>
      <c r="N701" s="138"/>
      <c r="O701" s="138"/>
      <c r="Q701" s="138"/>
      <c r="R701" s="138"/>
      <c r="S701" s="138"/>
      <c r="T701" s="138"/>
      <c r="U701" s="138"/>
      <c r="V701" s="138"/>
      <c r="W701" s="138"/>
      <c r="X701" s="136"/>
      <c r="AA701" s="145">
        <v>689</v>
      </c>
      <c r="AB701" s="146" t="str">
        <f t="shared" si="43"/>
        <v/>
      </c>
      <c r="AC701" s="146" t="str">
        <f t="shared" si="44"/>
        <v/>
      </c>
      <c r="AP701" s="149" t="str">
        <f t="shared" si="45"/>
        <v/>
      </c>
      <c r="AQ701" s="149" t="str">
        <f t="shared" si="46"/>
        <v/>
      </c>
    </row>
    <row r="702" spans="2:43" x14ac:dyDescent="0.2">
      <c r="B702" s="194">
        <v>690</v>
      </c>
      <c r="C702" s="249"/>
      <c r="D702" s="249"/>
      <c r="E702" s="138"/>
      <c r="F702" s="138"/>
      <c r="G702" s="218"/>
      <c r="H702" s="138"/>
      <c r="I702" s="138"/>
      <c r="J702" s="138"/>
      <c r="K702" s="138"/>
      <c r="L702" s="138"/>
      <c r="M702" s="138"/>
      <c r="N702" s="138"/>
      <c r="O702" s="138"/>
      <c r="Q702" s="138"/>
      <c r="R702" s="138"/>
      <c r="S702" s="138"/>
      <c r="T702" s="138"/>
      <c r="U702" s="138"/>
      <c r="V702" s="138"/>
      <c r="W702" s="138"/>
      <c r="X702" s="136"/>
      <c r="AA702" s="145">
        <v>690</v>
      </c>
      <c r="AB702" s="146" t="str">
        <f t="shared" si="43"/>
        <v/>
      </c>
      <c r="AC702" s="146" t="str">
        <f t="shared" si="44"/>
        <v/>
      </c>
      <c r="AP702" s="149" t="str">
        <f t="shared" si="45"/>
        <v/>
      </c>
      <c r="AQ702" s="149" t="str">
        <f t="shared" si="46"/>
        <v/>
      </c>
    </row>
    <row r="703" spans="2:43" x14ac:dyDescent="0.2">
      <c r="B703" s="194">
        <v>691</v>
      </c>
      <c r="C703" s="249"/>
      <c r="D703" s="249"/>
      <c r="E703" s="138"/>
      <c r="F703" s="138"/>
      <c r="G703" s="218"/>
      <c r="H703" s="138"/>
      <c r="I703" s="138"/>
      <c r="J703" s="138"/>
      <c r="K703" s="138"/>
      <c r="L703" s="138"/>
      <c r="M703" s="138"/>
      <c r="N703" s="138"/>
      <c r="O703" s="138"/>
      <c r="Q703" s="138"/>
      <c r="R703" s="138"/>
      <c r="S703" s="138"/>
      <c r="T703" s="138"/>
      <c r="U703" s="138"/>
      <c r="V703" s="138"/>
      <c r="W703" s="138"/>
      <c r="X703" s="136"/>
      <c r="AA703" s="145">
        <v>691</v>
      </c>
      <c r="AB703" s="146" t="str">
        <f t="shared" si="43"/>
        <v/>
      </c>
      <c r="AC703" s="146" t="str">
        <f t="shared" si="44"/>
        <v/>
      </c>
      <c r="AP703" s="149" t="str">
        <f t="shared" si="45"/>
        <v/>
      </c>
      <c r="AQ703" s="149" t="str">
        <f t="shared" si="46"/>
        <v/>
      </c>
    </row>
    <row r="704" spans="2:43" x14ac:dyDescent="0.2">
      <c r="B704" s="194">
        <v>692</v>
      </c>
      <c r="C704" s="249"/>
      <c r="D704" s="249"/>
      <c r="E704" s="138"/>
      <c r="F704" s="138"/>
      <c r="G704" s="218"/>
      <c r="H704" s="138"/>
      <c r="I704" s="138"/>
      <c r="J704" s="138"/>
      <c r="K704" s="138"/>
      <c r="L704" s="138"/>
      <c r="M704" s="138"/>
      <c r="N704" s="138"/>
      <c r="O704" s="138"/>
      <c r="Q704" s="138"/>
      <c r="R704" s="138"/>
      <c r="S704" s="138"/>
      <c r="T704" s="138"/>
      <c r="U704" s="138"/>
      <c r="V704" s="138"/>
      <c r="W704" s="138"/>
      <c r="X704" s="136"/>
      <c r="AA704" s="145">
        <v>692</v>
      </c>
      <c r="AB704" s="146" t="str">
        <f t="shared" si="43"/>
        <v/>
      </c>
      <c r="AC704" s="146" t="str">
        <f t="shared" si="44"/>
        <v/>
      </c>
      <c r="AP704" s="149" t="str">
        <f t="shared" si="45"/>
        <v/>
      </c>
      <c r="AQ704" s="149" t="str">
        <f t="shared" si="46"/>
        <v/>
      </c>
    </row>
    <row r="705" spans="2:43" x14ac:dyDescent="0.2">
      <c r="B705" s="194">
        <v>693</v>
      </c>
      <c r="C705" s="249"/>
      <c r="D705" s="249"/>
      <c r="E705" s="138"/>
      <c r="F705" s="138"/>
      <c r="G705" s="218"/>
      <c r="H705" s="138"/>
      <c r="I705" s="138"/>
      <c r="J705" s="138"/>
      <c r="K705" s="138"/>
      <c r="L705" s="138"/>
      <c r="M705" s="138"/>
      <c r="N705" s="138"/>
      <c r="O705" s="138"/>
      <c r="Q705" s="138"/>
      <c r="R705" s="138"/>
      <c r="S705" s="138"/>
      <c r="T705" s="138"/>
      <c r="U705" s="138"/>
      <c r="V705" s="138"/>
      <c r="W705" s="138"/>
      <c r="X705" s="136"/>
      <c r="AA705" s="145">
        <v>693</v>
      </c>
      <c r="AB705" s="146" t="str">
        <f t="shared" si="43"/>
        <v/>
      </c>
      <c r="AC705" s="146" t="str">
        <f t="shared" si="44"/>
        <v/>
      </c>
      <c r="AP705" s="149" t="str">
        <f t="shared" si="45"/>
        <v/>
      </c>
      <c r="AQ705" s="149" t="str">
        <f t="shared" si="46"/>
        <v/>
      </c>
    </row>
    <row r="706" spans="2:43" x14ac:dyDescent="0.2">
      <c r="B706" s="194">
        <v>694</v>
      </c>
      <c r="C706" s="249"/>
      <c r="D706" s="249"/>
      <c r="E706" s="138"/>
      <c r="F706" s="138"/>
      <c r="G706" s="218"/>
      <c r="H706" s="138"/>
      <c r="I706" s="138"/>
      <c r="J706" s="138"/>
      <c r="K706" s="138"/>
      <c r="L706" s="138"/>
      <c r="M706" s="138"/>
      <c r="N706" s="138"/>
      <c r="O706" s="138"/>
      <c r="Q706" s="138"/>
      <c r="R706" s="138"/>
      <c r="S706" s="138"/>
      <c r="T706" s="138"/>
      <c r="U706" s="138"/>
      <c r="V706" s="138"/>
      <c r="W706" s="138"/>
      <c r="X706" s="136"/>
      <c r="AA706" s="145">
        <v>694</v>
      </c>
      <c r="AB706" s="146" t="str">
        <f t="shared" si="43"/>
        <v/>
      </c>
      <c r="AC706" s="146" t="str">
        <f t="shared" si="44"/>
        <v/>
      </c>
      <c r="AP706" s="149" t="str">
        <f t="shared" si="45"/>
        <v/>
      </c>
      <c r="AQ706" s="149" t="str">
        <f t="shared" si="46"/>
        <v/>
      </c>
    </row>
    <row r="707" spans="2:43" x14ac:dyDescent="0.2">
      <c r="B707" s="194">
        <v>695</v>
      </c>
      <c r="C707" s="249"/>
      <c r="D707" s="249"/>
      <c r="E707" s="138"/>
      <c r="F707" s="138"/>
      <c r="G707" s="218"/>
      <c r="H707" s="138"/>
      <c r="I707" s="138"/>
      <c r="J707" s="138"/>
      <c r="K707" s="138"/>
      <c r="L707" s="138"/>
      <c r="M707" s="138"/>
      <c r="N707" s="138"/>
      <c r="O707" s="138"/>
      <c r="Q707" s="138"/>
      <c r="R707" s="138"/>
      <c r="S707" s="138"/>
      <c r="T707" s="138"/>
      <c r="U707" s="138"/>
      <c r="V707" s="138"/>
      <c r="W707" s="138"/>
      <c r="X707" s="136"/>
      <c r="AA707" s="145">
        <v>695</v>
      </c>
      <c r="AB707" s="146" t="str">
        <f t="shared" si="43"/>
        <v/>
      </c>
      <c r="AC707" s="146" t="str">
        <f t="shared" si="44"/>
        <v/>
      </c>
      <c r="AP707" s="149" t="str">
        <f t="shared" si="45"/>
        <v/>
      </c>
      <c r="AQ707" s="149" t="str">
        <f t="shared" si="46"/>
        <v/>
      </c>
    </row>
    <row r="708" spans="2:43" x14ac:dyDescent="0.2">
      <c r="B708" s="194">
        <v>696</v>
      </c>
      <c r="C708" s="249"/>
      <c r="D708" s="249"/>
      <c r="E708" s="138"/>
      <c r="F708" s="138"/>
      <c r="G708" s="218"/>
      <c r="H708" s="138"/>
      <c r="I708" s="138"/>
      <c r="J708" s="138"/>
      <c r="K708" s="138"/>
      <c r="L708" s="138"/>
      <c r="M708" s="138"/>
      <c r="N708" s="138"/>
      <c r="O708" s="138"/>
      <c r="Q708" s="138"/>
      <c r="R708" s="138"/>
      <c r="S708" s="138"/>
      <c r="T708" s="138"/>
      <c r="U708" s="138"/>
      <c r="V708" s="138"/>
      <c r="W708" s="138"/>
      <c r="X708" s="136"/>
      <c r="AA708" s="145">
        <v>696</v>
      </c>
      <c r="AB708" s="146" t="str">
        <f t="shared" si="43"/>
        <v/>
      </c>
      <c r="AC708" s="146" t="str">
        <f t="shared" si="44"/>
        <v/>
      </c>
      <c r="AP708" s="149" t="str">
        <f t="shared" si="45"/>
        <v/>
      </c>
      <c r="AQ708" s="149" t="str">
        <f t="shared" si="46"/>
        <v/>
      </c>
    </row>
    <row r="709" spans="2:43" x14ac:dyDescent="0.2">
      <c r="B709" s="194">
        <v>697</v>
      </c>
      <c r="C709" s="249"/>
      <c r="D709" s="249"/>
      <c r="E709" s="138"/>
      <c r="F709" s="138"/>
      <c r="G709" s="218"/>
      <c r="H709" s="138"/>
      <c r="I709" s="138"/>
      <c r="J709" s="138"/>
      <c r="K709" s="138"/>
      <c r="L709" s="138"/>
      <c r="M709" s="138"/>
      <c r="N709" s="138"/>
      <c r="O709" s="138"/>
      <c r="Q709" s="138"/>
      <c r="R709" s="138"/>
      <c r="S709" s="138"/>
      <c r="T709" s="138"/>
      <c r="U709" s="138"/>
      <c r="V709" s="138"/>
      <c r="W709" s="138"/>
      <c r="X709" s="136"/>
      <c r="AA709" s="145">
        <v>697</v>
      </c>
      <c r="AB709" s="146" t="str">
        <f t="shared" si="43"/>
        <v/>
      </c>
      <c r="AC709" s="146" t="str">
        <f t="shared" si="44"/>
        <v/>
      </c>
      <c r="AP709" s="149" t="str">
        <f t="shared" si="45"/>
        <v/>
      </c>
      <c r="AQ709" s="149" t="str">
        <f t="shared" si="46"/>
        <v/>
      </c>
    </row>
    <row r="710" spans="2:43" x14ac:dyDescent="0.2">
      <c r="B710" s="194">
        <v>698</v>
      </c>
      <c r="C710" s="249"/>
      <c r="D710" s="249"/>
      <c r="E710" s="138"/>
      <c r="F710" s="138"/>
      <c r="G710" s="218"/>
      <c r="H710" s="138"/>
      <c r="I710" s="138"/>
      <c r="J710" s="138"/>
      <c r="K710" s="138"/>
      <c r="L710" s="138"/>
      <c r="M710" s="138"/>
      <c r="N710" s="138"/>
      <c r="O710" s="138"/>
      <c r="Q710" s="138"/>
      <c r="R710" s="138"/>
      <c r="S710" s="138"/>
      <c r="T710" s="138"/>
      <c r="U710" s="138"/>
      <c r="V710" s="138"/>
      <c r="W710" s="138"/>
      <c r="X710" s="136"/>
      <c r="AA710" s="145">
        <v>698</v>
      </c>
      <c r="AB710" s="146" t="str">
        <f t="shared" si="43"/>
        <v/>
      </c>
      <c r="AC710" s="146" t="str">
        <f t="shared" si="44"/>
        <v/>
      </c>
      <c r="AP710" s="149" t="str">
        <f t="shared" si="45"/>
        <v/>
      </c>
      <c r="AQ710" s="149" t="str">
        <f t="shared" si="46"/>
        <v/>
      </c>
    </row>
    <row r="711" spans="2:43" x14ac:dyDescent="0.2">
      <c r="B711" s="194">
        <v>699</v>
      </c>
      <c r="C711" s="249"/>
      <c r="D711" s="249"/>
      <c r="E711" s="138"/>
      <c r="F711" s="138"/>
      <c r="G711" s="218"/>
      <c r="H711" s="138"/>
      <c r="I711" s="138"/>
      <c r="J711" s="138"/>
      <c r="K711" s="138"/>
      <c r="L711" s="138"/>
      <c r="M711" s="138"/>
      <c r="N711" s="138"/>
      <c r="O711" s="138"/>
      <c r="Q711" s="138"/>
      <c r="R711" s="138"/>
      <c r="S711" s="138"/>
      <c r="T711" s="138"/>
      <c r="U711" s="138"/>
      <c r="V711" s="138"/>
      <c r="W711" s="138"/>
      <c r="X711" s="136"/>
      <c r="AA711" s="145">
        <v>699</v>
      </c>
      <c r="AB711" s="146" t="str">
        <f t="shared" si="43"/>
        <v/>
      </c>
      <c r="AC711" s="146" t="str">
        <f t="shared" si="44"/>
        <v/>
      </c>
      <c r="AP711" s="149" t="str">
        <f t="shared" si="45"/>
        <v/>
      </c>
      <c r="AQ711" s="149" t="str">
        <f t="shared" si="46"/>
        <v/>
      </c>
    </row>
    <row r="712" spans="2:43" x14ac:dyDescent="0.2">
      <c r="B712" s="194">
        <v>700</v>
      </c>
      <c r="C712" s="249"/>
      <c r="D712" s="249"/>
      <c r="E712" s="138"/>
      <c r="F712" s="138"/>
      <c r="G712" s="218"/>
      <c r="H712" s="138"/>
      <c r="I712" s="138"/>
      <c r="J712" s="138"/>
      <c r="K712" s="138"/>
      <c r="L712" s="138"/>
      <c r="M712" s="138"/>
      <c r="N712" s="138"/>
      <c r="O712" s="138"/>
      <c r="Q712" s="138"/>
      <c r="R712" s="138"/>
      <c r="S712" s="138"/>
      <c r="T712" s="138"/>
      <c r="U712" s="138"/>
      <c r="V712" s="138"/>
      <c r="W712" s="138"/>
      <c r="X712" s="136"/>
      <c r="AA712" s="145">
        <v>700</v>
      </c>
      <c r="AB712" s="146" t="str">
        <f t="shared" si="43"/>
        <v/>
      </c>
      <c r="AC712" s="146" t="str">
        <f t="shared" si="44"/>
        <v/>
      </c>
      <c r="AP712" s="149" t="str">
        <f t="shared" si="45"/>
        <v/>
      </c>
      <c r="AQ712" s="149" t="str">
        <f t="shared" si="46"/>
        <v/>
      </c>
    </row>
    <row r="713" spans="2:43" x14ac:dyDescent="0.2">
      <c r="B713" s="194">
        <v>701</v>
      </c>
      <c r="C713" s="249"/>
      <c r="D713" s="249"/>
      <c r="E713" s="138"/>
      <c r="F713" s="138"/>
      <c r="G713" s="218"/>
      <c r="H713" s="138"/>
      <c r="I713" s="138"/>
      <c r="J713" s="138"/>
      <c r="K713" s="138"/>
      <c r="L713" s="138"/>
      <c r="M713" s="138"/>
      <c r="N713" s="138"/>
      <c r="O713" s="138"/>
      <c r="Q713" s="138"/>
      <c r="R713" s="138"/>
      <c r="S713" s="138"/>
      <c r="T713" s="138"/>
      <c r="U713" s="138"/>
      <c r="V713" s="138"/>
      <c r="W713" s="138"/>
      <c r="X713" s="136"/>
      <c r="AA713" s="145">
        <v>701</v>
      </c>
      <c r="AB713" s="146" t="str">
        <f t="shared" si="43"/>
        <v/>
      </c>
      <c r="AC713" s="146" t="str">
        <f t="shared" si="44"/>
        <v/>
      </c>
      <c r="AP713" s="149" t="str">
        <f t="shared" si="45"/>
        <v/>
      </c>
      <c r="AQ713" s="149" t="str">
        <f t="shared" si="46"/>
        <v/>
      </c>
    </row>
    <row r="714" spans="2:43" x14ac:dyDescent="0.2">
      <c r="B714" s="194">
        <v>702</v>
      </c>
      <c r="C714" s="249"/>
      <c r="D714" s="249"/>
      <c r="E714" s="138"/>
      <c r="F714" s="138"/>
      <c r="G714" s="218"/>
      <c r="H714" s="138"/>
      <c r="I714" s="138"/>
      <c r="J714" s="138"/>
      <c r="K714" s="138"/>
      <c r="L714" s="138"/>
      <c r="M714" s="138"/>
      <c r="N714" s="138"/>
      <c r="O714" s="138"/>
      <c r="Q714" s="138"/>
      <c r="R714" s="138"/>
      <c r="S714" s="138"/>
      <c r="T714" s="138"/>
      <c r="U714" s="138"/>
      <c r="V714" s="138"/>
      <c r="W714" s="138"/>
      <c r="X714" s="136"/>
      <c r="AA714" s="145">
        <v>702</v>
      </c>
      <c r="AB714" s="146" t="str">
        <f t="shared" si="43"/>
        <v/>
      </c>
      <c r="AC714" s="146" t="str">
        <f t="shared" si="44"/>
        <v/>
      </c>
      <c r="AP714" s="149" t="str">
        <f t="shared" si="45"/>
        <v/>
      </c>
      <c r="AQ714" s="149" t="str">
        <f t="shared" si="46"/>
        <v/>
      </c>
    </row>
    <row r="715" spans="2:43" x14ac:dyDescent="0.2">
      <c r="B715" s="194">
        <v>703</v>
      </c>
      <c r="C715" s="249"/>
      <c r="D715" s="249"/>
      <c r="E715" s="138"/>
      <c r="F715" s="138"/>
      <c r="G715" s="218"/>
      <c r="H715" s="138"/>
      <c r="I715" s="138"/>
      <c r="J715" s="138"/>
      <c r="K715" s="138"/>
      <c r="L715" s="138"/>
      <c r="M715" s="138"/>
      <c r="N715" s="138"/>
      <c r="O715" s="138"/>
      <c r="Q715" s="138"/>
      <c r="R715" s="138"/>
      <c r="S715" s="138"/>
      <c r="T715" s="138"/>
      <c r="U715" s="138"/>
      <c r="V715" s="138"/>
      <c r="W715" s="138"/>
      <c r="X715" s="136"/>
      <c r="AA715" s="145">
        <v>703</v>
      </c>
      <c r="AB715" s="146" t="str">
        <f t="shared" si="43"/>
        <v/>
      </c>
      <c r="AC715" s="146" t="str">
        <f t="shared" si="44"/>
        <v/>
      </c>
      <c r="AP715" s="149" t="str">
        <f t="shared" si="45"/>
        <v/>
      </c>
      <c r="AQ715" s="149" t="str">
        <f t="shared" si="46"/>
        <v/>
      </c>
    </row>
    <row r="716" spans="2:43" x14ac:dyDescent="0.2">
      <c r="B716" s="194">
        <v>704</v>
      </c>
      <c r="C716" s="249"/>
      <c r="D716" s="249"/>
      <c r="E716" s="138"/>
      <c r="F716" s="138"/>
      <c r="G716" s="218"/>
      <c r="H716" s="138"/>
      <c r="I716" s="138"/>
      <c r="J716" s="138"/>
      <c r="K716" s="138"/>
      <c r="L716" s="138"/>
      <c r="M716" s="138"/>
      <c r="N716" s="138"/>
      <c r="O716" s="138"/>
      <c r="Q716" s="138"/>
      <c r="R716" s="138"/>
      <c r="S716" s="138"/>
      <c r="T716" s="138"/>
      <c r="U716" s="138"/>
      <c r="V716" s="138"/>
      <c r="W716" s="138"/>
      <c r="X716" s="136"/>
      <c r="AA716" s="145">
        <v>704</v>
      </c>
      <c r="AB716" s="146" t="str">
        <f t="shared" si="43"/>
        <v/>
      </c>
      <c r="AC716" s="146" t="str">
        <f t="shared" si="44"/>
        <v/>
      </c>
      <c r="AP716" s="149" t="str">
        <f t="shared" si="45"/>
        <v/>
      </c>
      <c r="AQ716" s="149" t="str">
        <f t="shared" si="46"/>
        <v/>
      </c>
    </row>
    <row r="717" spans="2:43" x14ac:dyDescent="0.2">
      <c r="B717" s="194">
        <v>705</v>
      </c>
      <c r="C717" s="249"/>
      <c r="D717" s="249"/>
      <c r="E717" s="138"/>
      <c r="F717" s="138"/>
      <c r="G717" s="218"/>
      <c r="H717" s="138"/>
      <c r="I717" s="138"/>
      <c r="J717" s="138"/>
      <c r="K717" s="138"/>
      <c r="L717" s="138"/>
      <c r="M717" s="138"/>
      <c r="N717" s="138"/>
      <c r="O717" s="138"/>
      <c r="Q717" s="138"/>
      <c r="R717" s="138"/>
      <c r="S717" s="138"/>
      <c r="T717" s="138"/>
      <c r="U717" s="138"/>
      <c r="V717" s="138"/>
      <c r="W717" s="138"/>
      <c r="X717" s="136"/>
      <c r="AA717" s="145">
        <v>705</v>
      </c>
      <c r="AB717" s="146" t="str">
        <f t="shared" si="43"/>
        <v/>
      </c>
      <c r="AC717" s="146" t="str">
        <f t="shared" si="44"/>
        <v/>
      </c>
      <c r="AP717" s="149" t="str">
        <f t="shared" si="45"/>
        <v/>
      </c>
      <c r="AQ717" s="149" t="str">
        <f t="shared" si="46"/>
        <v/>
      </c>
    </row>
    <row r="718" spans="2:43" x14ac:dyDescent="0.2">
      <c r="B718" s="194">
        <v>706</v>
      </c>
      <c r="C718" s="249"/>
      <c r="D718" s="249"/>
      <c r="E718" s="138"/>
      <c r="F718" s="138"/>
      <c r="G718" s="218"/>
      <c r="H718" s="138"/>
      <c r="I718" s="138"/>
      <c r="J718" s="138"/>
      <c r="K718" s="138"/>
      <c r="L718" s="138"/>
      <c r="M718" s="138"/>
      <c r="N718" s="138"/>
      <c r="O718" s="138"/>
      <c r="Q718" s="138"/>
      <c r="R718" s="138"/>
      <c r="S718" s="138"/>
      <c r="T718" s="138"/>
      <c r="U718" s="138"/>
      <c r="V718" s="138"/>
      <c r="W718" s="138"/>
      <c r="X718" s="136"/>
      <c r="AA718" s="145">
        <v>706</v>
      </c>
      <c r="AB718" s="146" t="str">
        <f t="shared" ref="AB718:AB781" si="47">IF(AND(C718=1,D718&lt;&gt;0),D718,"")</f>
        <v/>
      </c>
      <c r="AC718" s="146" t="str">
        <f t="shared" ref="AC718:AC781" si="48">IF(AND(C718=2,D718&lt;&gt;0),D718,"")</f>
        <v/>
      </c>
      <c r="AP718" s="149" t="str">
        <f t="shared" si="45"/>
        <v/>
      </c>
      <c r="AQ718" s="149" t="str">
        <f t="shared" si="46"/>
        <v/>
      </c>
    </row>
    <row r="719" spans="2:43" x14ac:dyDescent="0.2">
      <c r="B719" s="194">
        <v>707</v>
      </c>
      <c r="C719" s="249"/>
      <c r="D719" s="249"/>
      <c r="E719" s="138"/>
      <c r="F719" s="138"/>
      <c r="G719" s="218"/>
      <c r="H719" s="138"/>
      <c r="I719" s="138"/>
      <c r="J719" s="138"/>
      <c r="K719" s="138"/>
      <c r="L719" s="138"/>
      <c r="M719" s="138"/>
      <c r="N719" s="138"/>
      <c r="O719" s="138"/>
      <c r="Q719" s="138"/>
      <c r="R719" s="138"/>
      <c r="S719" s="138"/>
      <c r="T719" s="138"/>
      <c r="U719" s="138"/>
      <c r="V719" s="138"/>
      <c r="W719" s="138"/>
      <c r="X719" s="136"/>
      <c r="AA719" s="145">
        <v>707</v>
      </c>
      <c r="AB719" s="146" t="str">
        <f t="shared" si="47"/>
        <v/>
      </c>
      <c r="AC719" s="146" t="str">
        <f t="shared" si="48"/>
        <v/>
      </c>
      <c r="AP719" s="149" t="str">
        <f t="shared" ref="AP719:AP782" si="49">IF(AB718="","",ABS(AB718-$K$13))</f>
        <v/>
      </c>
      <c r="AQ719" s="149" t="str">
        <f t="shared" ref="AQ719:AQ782" si="50">IF(AC718="","",ABS(AC718-$K$14))</f>
        <v/>
      </c>
    </row>
    <row r="720" spans="2:43" x14ac:dyDescent="0.2">
      <c r="B720" s="194">
        <v>708</v>
      </c>
      <c r="C720" s="249"/>
      <c r="D720" s="249"/>
      <c r="E720" s="138"/>
      <c r="F720" s="138"/>
      <c r="G720" s="218"/>
      <c r="H720" s="138"/>
      <c r="I720" s="138"/>
      <c r="J720" s="138"/>
      <c r="K720" s="138"/>
      <c r="L720" s="138"/>
      <c r="M720" s="138"/>
      <c r="N720" s="138"/>
      <c r="O720" s="138"/>
      <c r="Q720" s="138"/>
      <c r="R720" s="138"/>
      <c r="S720" s="138"/>
      <c r="T720" s="138"/>
      <c r="U720" s="138"/>
      <c r="V720" s="138"/>
      <c r="W720" s="138"/>
      <c r="X720" s="136"/>
      <c r="AA720" s="145">
        <v>708</v>
      </c>
      <c r="AB720" s="146" t="str">
        <f t="shared" si="47"/>
        <v/>
      </c>
      <c r="AC720" s="146" t="str">
        <f t="shared" si="48"/>
        <v/>
      </c>
      <c r="AP720" s="149" t="str">
        <f t="shared" si="49"/>
        <v/>
      </c>
      <c r="AQ720" s="149" t="str">
        <f t="shared" si="50"/>
        <v/>
      </c>
    </row>
    <row r="721" spans="2:43" x14ac:dyDescent="0.2">
      <c r="B721" s="194">
        <v>709</v>
      </c>
      <c r="C721" s="249"/>
      <c r="D721" s="249"/>
      <c r="E721" s="138"/>
      <c r="F721" s="138"/>
      <c r="G721" s="218"/>
      <c r="H721" s="138"/>
      <c r="I721" s="138"/>
      <c r="J721" s="138"/>
      <c r="K721" s="138"/>
      <c r="L721" s="138"/>
      <c r="M721" s="138"/>
      <c r="N721" s="138"/>
      <c r="O721" s="138"/>
      <c r="Q721" s="138"/>
      <c r="R721" s="138"/>
      <c r="S721" s="138"/>
      <c r="T721" s="138"/>
      <c r="U721" s="138"/>
      <c r="V721" s="138"/>
      <c r="W721" s="138"/>
      <c r="X721" s="136"/>
      <c r="AA721" s="145">
        <v>709</v>
      </c>
      <c r="AB721" s="146" t="str">
        <f t="shared" si="47"/>
        <v/>
      </c>
      <c r="AC721" s="146" t="str">
        <f t="shared" si="48"/>
        <v/>
      </c>
      <c r="AP721" s="149" t="str">
        <f t="shared" si="49"/>
        <v/>
      </c>
      <c r="AQ721" s="149" t="str">
        <f t="shared" si="50"/>
        <v/>
      </c>
    </row>
    <row r="722" spans="2:43" x14ac:dyDescent="0.2">
      <c r="B722" s="194">
        <v>710</v>
      </c>
      <c r="C722" s="249"/>
      <c r="D722" s="249"/>
      <c r="E722" s="138"/>
      <c r="F722" s="138"/>
      <c r="G722" s="218"/>
      <c r="H722" s="138"/>
      <c r="I722" s="138"/>
      <c r="J722" s="138"/>
      <c r="K722" s="138"/>
      <c r="L722" s="138"/>
      <c r="M722" s="138"/>
      <c r="N722" s="138"/>
      <c r="O722" s="138"/>
      <c r="Q722" s="138"/>
      <c r="R722" s="138"/>
      <c r="S722" s="138"/>
      <c r="T722" s="138"/>
      <c r="U722" s="138"/>
      <c r="V722" s="138"/>
      <c r="W722" s="138"/>
      <c r="X722" s="136"/>
      <c r="AA722" s="145">
        <v>710</v>
      </c>
      <c r="AB722" s="146" t="str">
        <f t="shared" si="47"/>
        <v/>
      </c>
      <c r="AC722" s="146" t="str">
        <f t="shared" si="48"/>
        <v/>
      </c>
      <c r="AP722" s="149" t="str">
        <f t="shared" si="49"/>
        <v/>
      </c>
      <c r="AQ722" s="149" t="str">
        <f t="shared" si="50"/>
        <v/>
      </c>
    </row>
    <row r="723" spans="2:43" x14ac:dyDescent="0.2">
      <c r="B723" s="194">
        <v>711</v>
      </c>
      <c r="C723" s="249"/>
      <c r="D723" s="249"/>
      <c r="E723" s="138"/>
      <c r="F723" s="138"/>
      <c r="G723" s="218"/>
      <c r="H723" s="138"/>
      <c r="I723" s="138"/>
      <c r="J723" s="138"/>
      <c r="K723" s="138"/>
      <c r="L723" s="138"/>
      <c r="M723" s="138"/>
      <c r="N723" s="138"/>
      <c r="O723" s="138"/>
      <c r="Q723" s="138"/>
      <c r="R723" s="138"/>
      <c r="S723" s="138"/>
      <c r="T723" s="138"/>
      <c r="U723" s="138"/>
      <c r="V723" s="138"/>
      <c r="W723" s="138"/>
      <c r="X723" s="136"/>
      <c r="AA723" s="145">
        <v>711</v>
      </c>
      <c r="AB723" s="146" t="str">
        <f t="shared" si="47"/>
        <v/>
      </c>
      <c r="AC723" s="146" t="str">
        <f t="shared" si="48"/>
        <v/>
      </c>
      <c r="AP723" s="149" t="str">
        <f t="shared" si="49"/>
        <v/>
      </c>
      <c r="AQ723" s="149" t="str">
        <f t="shared" si="50"/>
        <v/>
      </c>
    </row>
    <row r="724" spans="2:43" x14ac:dyDescent="0.2">
      <c r="B724" s="194">
        <v>712</v>
      </c>
      <c r="C724" s="249"/>
      <c r="D724" s="249"/>
      <c r="E724" s="138"/>
      <c r="F724" s="138"/>
      <c r="G724" s="218"/>
      <c r="H724" s="138"/>
      <c r="I724" s="138"/>
      <c r="J724" s="138"/>
      <c r="K724" s="138"/>
      <c r="L724" s="138"/>
      <c r="M724" s="138"/>
      <c r="N724" s="138"/>
      <c r="O724" s="138"/>
      <c r="Q724" s="138"/>
      <c r="R724" s="138"/>
      <c r="S724" s="138"/>
      <c r="T724" s="138"/>
      <c r="U724" s="138"/>
      <c r="V724" s="138"/>
      <c r="W724" s="138"/>
      <c r="X724" s="136"/>
      <c r="AA724" s="145">
        <v>712</v>
      </c>
      <c r="AB724" s="146" t="str">
        <f t="shared" si="47"/>
        <v/>
      </c>
      <c r="AC724" s="146" t="str">
        <f t="shared" si="48"/>
        <v/>
      </c>
      <c r="AP724" s="149" t="str">
        <f t="shared" si="49"/>
        <v/>
      </c>
      <c r="AQ724" s="149" t="str">
        <f t="shared" si="50"/>
        <v/>
      </c>
    </row>
    <row r="725" spans="2:43" x14ac:dyDescent="0.2">
      <c r="B725" s="194">
        <v>713</v>
      </c>
      <c r="C725" s="249"/>
      <c r="D725" s="249"/>
      <c r="E725" s="138"/>
      <c r="F725" s="138"/>
      <c r="G725" s="218"/>
      <c r="H725" s="138"/>
      <c r="I725" s="138"/>
      <c r="J725" s="138"/>
      <c r="K725" s="138"/>
      <c r="L725" s="138"/>
      <c r="M725" s="138"/>
      <c r="N725" s="138"/>
      <c r="O725" s="138"/>
      <c r="Q725" s="138"/>
      <c r="R725" s="138"/>
      <c r="S725" s="138"/>
      <c r="T725" s="138"/>
      <c r="U725" s="138"/>
      <c r="V725" s="138"/>
      <c r="W725" s="138"/>
      <c r="X725" s="136"/>
      <c r="AA725" s="145">
        <v>713</v>
      </c>
      <c r="AB725" s="146" t="str">
        <f t="shared" si="47"/>
        <v/>
      </c>
      <c r="AC725" s="146" t="str">
        <f t="shared" si="48"/>
        <v/>
      </c>
      <c r="AP725" s="149" t="str">
        <f t="shared" si="49"/>
        <v/>
      </c>
      <c r="AQ725" s="149" t="str">
        <f t="shared" si="50"/>
        <v/>
      </c>
    </row>
    <row r="726" spans="2:43" x14ac:dyDescent="0.2">
      <c r="B726" s="194">
        <v>714</v>
      </c>
      <c r="C726" s="249"/>
      <c r="D726" s="249"/>
      <c r="E726" s="138"/>
      <c r="F726" s="138"/>
      <c r="G726" s="218"/>
      <c r="H726" s="138"/>
      <c r="I726" s="138"/>
      <c r="J726" s="138"/>
      <c r="K726" s="138"/>
      <c r="L726" s="138"/>
      <c r="M726" s="138"/>
      <c r="N726" s="138"/>
      <c r="O726" s="138"/>
      <c r="Q726" s="138"/>
      <c r="R726" s="138"/>
      <c r="S726" s="138"/>
      <c r="T726" s="138"/>
      <c r="U726" s="138"/>
      <c r="V726" s="138"/>
      <c r="W726" s="138"/>
      <c r="X726" s="136"/>
      <c r="AA726" s="145">
        <v>714</v>
      </c>
      <c r="AB726" s="146" t="str">
        <f t="shared" si="47"/>
        <v/>
      </c>
      <c r="AC726" s="146" t="str">
        <f t="shared" si="48"/>
        <v/>
      </c>
      <c r="AP726" s="149" t="str">
        <f t="shared" si="49"/>
        <v/>
      </c>
      <c r="AQ726" s="149" t="str">
        <f t="shared" si="50"/>
        <v/>
      </c>
    </row>
    <row r="727" spans="2:43" x14ac:dyDescent="0.2">
      <c r="B727" s="194">
        <v>715</v>
      </c>
      <c r="C727" s="249"/>
      <c r="D727" s="249"/>
      <c r="E727" s="138"/>
      <c r="F727" s="138"/>
      <c r="G727" s="218"/>
      <c r="H727" s="138"/>
      <c r="I727" s="138"/>
      <c r="J727" s="138"/>
      <c r="K727" s="138"/>
      <c r="L727" s="138"/>
      <c r="M727" s="138"/>
      <c r="N727" s="138"/>
      <c r="O727" s="138"/>
      <c r="Q727" s="138"/>
      <c r="R727" s="138"/>
      <c r="S727" s="138"/>
      <c r="T727" s="138"/>
      <c r="U727" s="138"/>
      <c r="V727" s="138"/>
      <c r="W727" s="138"/>
      <c r="X727" s="136"/>
      <c r="AA727" s="145">
        <v>715</v>
      </c>
      <c r="AB727" s="146" t="str">
        <f t="shared" si="47"/>
        <v/>
      </c>
      <c r="AC727" s="146" t="str">
        <f t="shared" si="48"/>
        <v/>
      </c>
      <c r="AP727" s="149" t="str">
        <f t="shared" si="49"/>
        <v/>
      </c>
      <c r="AQ727" s="149" t="str">
        <f t="shared" si="50"/>
        <v/>
      </c>
    </row>
    <row r="728" spans="2:43" x14ac:dyDescent="0.2">
      <c r="B728" s="194">
        <v>716</v>
      </c>
      <c r="C728" s="249"/>
      <c r="D728" s="249"/>
      <c r="E728" s="138"/>
      <c r="F728" s="138"/>
      <c r="G728" s="218"/>
      <c r="H728" s="138"/>
      <c r="I728" s="138"/>
      <c r="J728" s="138"/>
      <c r="K728" s="138"/>
      <c r="L728" s="138"/>
      <c r="M728" s="138"/>
      <c r="N728" s="138"/>
      <c r="O728" s="138"/>
      <c r="Q728" s="138"/>
      <c r="R728" s="138"/>
      <c r="S728" s="138"/>
      <c r="T728" s="138"/>
      <c r="U728" s="138"/>
      <c r="V728" s="138"/>
      <c r="W728" s="138"/>
      <c r="X728" s="136"/>
      <c r="AA728" s="145">
        <v>716</v>
      </c>
      <c r="AB728" s="146" t="str">
        <f t="shared" si="47"/>
        <v/>
      </c>
      <c r="AC728" s="146" t="str">
        <f t="shared" si="48"/>
        <v/>
      </c>
      <c r="AP728" s="149" t="str">
        <f t="shared" si="49"/>
        <v/>
      </c>
      <c r="AQ728" s="149" t="str">
        <f t="shared" si="50"/>
        <v/>
      </c>
    </row>
    <row r="729" spans="2:43" x14ac:dyDescent="0.2">
      <c r="B729" s="194">
        <v>717</v>
      </c>
      <c r="C729" s="249"/>
      <c r="D729" s="249"/>
      <c r="E729" s="138"/>
      <c r="F729" s="138"/>
      <c r="G729" s="218"/>
      <c r="H729" s="138"/>
      <c r="I729" s="138"/>
      <c r="J729" s="138"/>
      <c r="K729" s="138"/>
      <c r="L729" s="138"/>
      <c r="M729" s="138"/>
      <c r="N729" s="138"/>
      <c r="O729" s="138"/>
      <c r="Q729" s="138"/>
      <c r="R729" s="138"/>
      <c r="S729" s="138"/>
      <c r="T729" s="138"/>
      <c r="U729" s="138"/>
      <c r="V729" s="138"/>
      <c r="W729" s="138"/>
      <c r="X729" s="136"/>
      <c r="AA729" s="145">
        <v>717</v>
      </c>
      <c r="AB729" s="146" t="str">
        <f t="shared" si="47"/>
        <v/>
      </c>
      <c r="AC729" s="146" t="str">
        <f t="shared" si="48"/>
        <v/>
      </c>
      <c r="AP729" s="149" t="str">
        <f t="shared" si="49"/>
        <v/>
      </c>
      <c r="AQ729" s="149" t="str">
        <f t="shared" si="50"/>
        <v/>
      </c>
    </row>
    <row r="730" spans="2:43" x14ac:dyDescent="0.2">
      <c r="B730" s="194">
        <v>718</v>
      </c>
      <c r="C730" s="249"/>
      <c r="D730" s="249"/>
      <c r="E730" s="138"/>
      <c r="F730" s="138"/>
      <c r="G730" s="218"/>
      <c r="H730" s="138"/>
      <c r="I730" s="138"/>
      <c r="J730" s="138"/>
      <c r="K730" s="138"/>
      <c r="L730" s="138"/>
      <c r="M730" s="138"/>
      <c r="N730" s="138"/>
      <c r="O730" s="138"/>
      <c r="Q730" s="138"/>
      <c r="R730" s="138"/>
      <c r="S730" s="138"/>
      <c r="T730" s="138"/>
      <c r="U730" s="138"/>
      <c r="V730" s="138"/>
      <c r="W730" s="138"/>
      <c r="X730" s="136"/>
      <c r="AA730" s="145">
        <v>718</v>
      </c>
      <c r="AB730" s="146" t="str">
        <f t="shared" si="47"/>
        <v/>
      </c>
      <c r="AC730" s="146" t="str">
        <f t="shared" si="48"/>
        <v/>
      </c>
      <c r="AP730" s="149" t="str">
        <f t="shared" si="49"/>
        <v/>
      </c>
      <c r="AQ730" s="149" t="str">
        <f t="shared" si="50"/>
        <v/>
      </c>
    </row>
    <row r="731" spans="2:43" x14ac:dyDescent="0.2">
      <c r="B731" s="194">
        <v>719</v>
      </c>
      <c r="C731" s="249"/>
      <c r="D731" s="249"/>
      <c r="E731" s="138"/>
      <c r="F731" s="138"/>
      <c r="G731" s="218"/>
      <c r="H731" s="138"/>
      <c r="I731" s="138"/>
      <c r="J731" s="138"/>
      <c r="K731" s="138"/>
      <c r="L731" s="138"/>
      <c r="M731" s="138"/>
      <c r="N731" s="138"/>
      <c r="O731" s="138"/>
      <c r="Q731" s="138"/>
      <c r="R731" s="138"/>
      <c r="S731" s="138"/>
      <c r="T731" s="138"/>
      <c r="U731" s="138"/>
      <c r="V731" s="138"/>
      <c r="W731" s="138"/>
      <c r="X731" s="136"/>
      <c r="AA731" s="145">
        <v>719</v>
      </c>
      <c r="AB731" s="146" t="str">
        <f t="shared" si="47"/>
        <v/>
      </c>
      <c r="AC731" s="146" t="str">
        <f t="shared" si="48"/>
        <v/>
      </c>
      <c r="AP731" s="149" t="str">
        <f t="shared" si="49"/>
        <v/>
      </c>
      <c r="AQ731" s="149" t="str">
        <f t="shared" si="50"/>
        <v/>
      </c>
    </row>
    <row r="732" spans="2:43" x14ac:dyDescent="0.2">
      <c r="B732" s="194">
        <v>720</v>
      </c>
      <c r="C732" s="249"/>
      <c r="D732" s="249"/>
      <c r="E732" s="138"/>
      <c r="F732" s="138"/>
      <c r="G732" s="218"/>
      <c r="H732" s="138"/>
      <c r="I732" s="138"/>
      <c r="J732" s="138"/>
      <c r="K732" s="138"/>
      <c r="L732" s="138"/>
      <c r="M732" s="138"/>
      <c r="N732" s="138"/>
      <c r="O732" s="138"/>
      <c r="Q732" s="138"/>
      <c r="R732" s="138"/>
      <c r="S732" s="138"/>
      <c r="T732" s="138"/>
      <c r="U732" s="138"/>
      <c r="V732" s="138"/>
      <c r="W732" s="138"/>
      <c r="X732" s="136"/>
      <c r="AA732" s="145">
        <v>720</v>
      </c>
      <c r="AB732" s="146" t="str">
        <f t="shared" si="47"/>
        <v/>
      </c>
      <c r="AC732" s="146" t="str">
        <f t="shared" si="48"/>
        <v/>
      </c>
      <c r="AP732" s="149" t="str">
        <f t="shared" si="49"/>
        <v/>
      </c>
      <c r="AQ732" s="149" t="str">
        <f t="shared" si="50"/>
        <v/>
      </c>
    </row>
    <row r="733" spans="2:43" x14ac:dyDescent="0.2">
      <c r="B733" s="194">
        <v>721</v>
      </c>
      <c r="C733" s="249"/>
      <c r="D733" s="249"/>
      <c r="E733" s="138"/>
      <c r="F733" s="138"/>
      <c r="G733" s="218"/>
      <c r="H733" s="138"/>
      <c r="I733" s="138"/>
      <c r="J733" s="138"/>
      <c r="K733" s="138"/>
      <c r="L733" s="138"/>
      <c r="M733" s="138"/>
      <c r="N733" s="138"/>
      <c r="O733" s="138"/>
      <c r="Q733" s="138"/>
      <c r="R733" s="138"/>
      <c r="S733" s="138"/>
      <c r="T733" s="138"/>
      <c r="U733" s="138"/>
      <c r="V733" s="138"/>
      <c r="W733" s="138"/>
      <c r="X733" s="136"/>
      <c r="AA733" s="145">
        <v>721</v>
      </c>
      <c r="AB733" s="146" t="str">
        <f t="shared" si="47"/>
        <v/>
      </c>
      <c r="AC733" s="146" t="str">
        <f t="shared" si="48"/>
        <v/>
      </c>
      <c r="AP733" s="149" t="str">
        <f t="shared" si="49"/>
        <v/>
      </c>
      <c r="AQ733" s="149" t="str">
        <f t="shared" si="50"/>
        <v/>
      </c>
    </row>
    <row r="734" spans="2:43" x14ac:dyDescent="0.2">
      <c r="B734" s="194">
        <v>722</v>
      </c>
      <c r="C734" s="249"/>
      <c r="D734" s="249"/>
      <c r="E734" s="138"/>
      <c r="F734" s="138"/>
      <c r="G734" s="218"/>
      <c r="H734" s="138"/>
      <c r="I734" s="138"/>
      <c r="J734" s="138"/>
      <c r="K734" s="138"/>
      <c r="L734" s="138"/>
      <c r="M734" s="138"/>
      <c r="N734" s="138"/>
      <c r="O734" s="138"/>
      <c r="Q734" s="138"/>
      <c r="R734" s="138"/>
      <c r="S734" s="138"/>
      <c r="T734" s="138"/>
      <c r="U734" s="138"/>
      <c r="V734" s="138"/>
      <c r="W734" s="138"/>
      <c r="X734" s="136"/>
      <c r="AA734" s="145">
        <v>722</v>
      </c>
      <c r="AB734" s="146" t="str">
        <f t="shared" si="47"/>
        <v/>
      </c>
      <c r="AC734" s="146" t="str">
        <f t="shared" si="48"/>
        <v/>
      </c>
      <c r="AP734" s="149" t="str">
        <f t="shared" si="49"/>
        <v/>
      </c>
      <c r="AQ734" s="149" t="str">
        <f t="shared" si="50"/>
        <v/>
      </c>
    </row>
    <row r="735" spans="2:43" x14ac:dyDescent="0.2">
      <c r="B735" s="194">
        <v>723</v>
      </c>
      <c r="C735" s="249"/>
      <c r="D735" s="249"/>
      <c r="E735" s="138"/>
      <c r="F735" s="138"/>
      <c r="G735" s="218"/>
      <c r="H735" s="138"/>
      <c r="I735" s="138"/>
      <c r="J735" s="138"/>
      <c r="K735" s="138"/>
      <c r="L735" s="138"/>
      <c r="M735" s="138"/>
      <c r="N735" s="138"/>
      <c r="O735" s="138"/>
      <c r="Q735" s="138"/>
      <c r="R735" s="138"/>
      <c r="S735" s="138"/>
      <c r="T735" s="138"/>
      <c r="U735" s="138"/>
      <c r="V735" s="138"/>
      <c r="W735" s="138"/>
      <c r="X735" s="136"/>
      <c r="AA735" s="145">
        <v>723</v>
      </c>
      <c r="AB735" s="146" t="str">
        <f t="shared" si="47"/>
        <v/>
      </c>
      <c r="AC735" s="146" t="str">
        <f t="shared" si="48"/>
        <v/>
      </c>
      <c r="AP735" s="149" t="str">
        <f t="shared" si="49"/>
        <v/>
      </c>
      <c r="AQ735" s="149" t="str">
        <f t="shared" si="50"/>
        <v/>
      </c>
    </row>
    <row r="736" spans="2:43" x14ac:dyDescent="0.2">
      <c r="B736" s="194">
        <v>724</v>
      </c>
      <c r="C736" s="249"/>
      <c r="D736" s="249"/>
      <c r="E736" s="138"/>
      <c r="F736" s="138"/>
      <c r="G736" s="218"/>
      <c r="H736" s="138"/>
      <c r="I736" s="138"/>
      <c r="J736" s="138"/>
      <c r="K736" s="138"/>
      <c r="L736" s="138"/>
      <c r="M736" s="138"/>
      <c r="N736" s="138"/>
      <c r="O736" s="138"/>
      <c r="Q736" s="138"/>
      <c r="R736" s="138"/>
      <c r="S736" s="138"/>
      <c r="T736" s="138"/>
      <c r="U736" s="138"/>
      <c r="V736" s="138"/>
      <c r="W736" s="138"/>
      <c r="X736" s="136"/>
      <c r="AA736" s="145">
        <v>724</v>
      </c>
      <c r="AB736" s="146" t="str">
        <f t="shared" si="47"/>
        <v/>
      </c>
      <c r="AC736" s="146" t="str">
        <f t="shared" si="48"/>
        <v/>
      </c>
      <c r="AP736" s="149" t="str">
        <f t="shared" si="49"/>
        <v/>
      </c>
      <c r="AQ736" s="149" t="str">
        <f t="shared" si="50"/>
        <v/>
      </c>
    </row>
    <row r="737" spans="2:43" x14ac:dyDescent="0.2">
      <c r="B737" s="194">
        <v>725</v>
      </c>
      <c r="C737" s="249"/>
      <c r="D737" s="249"/>
      <c r="E737" s="138"/>
      <c r="F737" s="138"/>
      <c r="G737" s="218"/>
      <c r="H737" s="138"/>
      <c r="I737" s="138"/>
      <c r="J737" s="138"/>
      <c r="K737" s="138"/>
      <c r="L737" s="138"/>
      <c r="M737" s="138"/>
      <c r="N737" s="138"/>
      <c r="O737" s="138"/>
      <c r="Q737" s="138"/>
      <c r="R737" s="138"/>
      <c r="S737" s="138"/>
      <c r="T737" s="138"/>
      <c r="U737" s="138"/>
      <c r="V737" s="138"/>
      <c r="W737" s="138"/>
      <c r="X737" s="136"/>
      <c r="AA737" s="145">
        <v>725</v>
      </c>
      <c r="AB737" s="146" t="str">
        <f t="shared" si="47"/>
        <v/>
      </c>
      <c r="AC737" s="146" t="str">
        <f t="shared" si="48"/>
        <v/>
      </c>
      <c r="AP737" s="149" t="str">
        <f t="shared" si="49"/>
        <v/>
      </c>
      <c r="AQ737" s="149" t="str">
        <f t="shared" si="50"/>
        <v/>
      </c>
    </row>
    <row r="738" spans="2:43" x14ac:dyDescent="0.2">
      <c r="B738" s="194">
        <v>726</v>
      </c>
      <c r="C738" s="249"/>
      <c r="D738" s="249"/>
      <c r="E738" s="138"/>
      <c r="F738" s="138"/>
      <c r="G738" s="218"/>
      <c r="H738" s="138"/>
      <c r="I738" s="138"/>
      <c r="J738" s="138"/>
      <c r="K738" s="138"/>
      <c r="L738" s="138"/>
      <c r="M738" s="138"/>
      <c r="N738" s="138"/>
      <c r="O738" s="138"/>
      <c r="Q738" s="138"/>
      <c r="R738" s="138"/>
      <c r="S738" s="138"/>
      <c r="T738" s="138"/>
      <c r="U738" s="138"/>
      <c r="V738" s="138"/>
      <c r="W738" s="138"/>
      <c r="X738" s="136"/>
      <c r="AA738" s="145">
        <v>726</v>
      </c>
      <c r="AB738" s="146" t="str">
        <f t="shared" si="47"/>
        <v/>
      </c>
      <c r="AC738" s="146" t="str">
        <f t="shared" si="48"/>
        <v/>
      </c>
      <c r="AP738" s="149" t="str">
        <f t="shared" si="49"/>
        <v/>
      </c>
      <c r="AQ738" s="149" t="str">
        <f t="shared" si="50"/>
        <v/>
      </c>
    </row>
    <row r="739" spans="2:43" x14ac:dyDescent="0.2">
      <c r="B739" s="194">
        <v>727</v>
      </c>
      <c r="C739" s="249"/>
      <c r="D739" s="249"/>
      <c r="E739" s="138"/>
      <c r="F739" s="138"/>
      <c r="G739" s="218"/>
      <c r="H739" s="138"/>
      <c r="I739" s="138"/>
      <c r="J739" s="138"/>
      <c r="K739" s="138"/>
      <c r="L739" s="138"/>
      <c r="M739" s="138"/>
      <c r="N739" s="138"/>
      <c r="O739" s="138"/>
      <c r="Q739" s="138"/>
      <c r="R739" s="138"/>
      <c r="S739" s="138"/>
      <c r="T739" s="138"/>
      <c r="U739" s="138"/>
      <c r="V739" s="138"/>
      <c r="W739" s="138"/>
      <c r="X739" s="136"/>
      <c r="AA739" s="145">
        <v>727</v>
      </c>
      <c r="AB739" s="146" t="str">
        <f t="shared" si="47"/>
        <v/>
      </c>
      <c r="AC739" s="146" t="str">
        <f t="shared" si="48"/>
        <v/>
      </c>
      <c r="AP739" s="149" t="str">
        <f t="shared" si="49"/>
        <v/>
      </c>
      <c r="AQ739" s="149" t="str">
        <f t="shared" si="50"/>
        <v/>
      </c>
    </row>
    <row r="740" spans="2:43" x14ac:dyDescent="0.2">
      <c r="B740" s="194">
        <v>728</v>
      </c>
      <c r="C740" s="249"/>
      <c r="D740" s="249"/>
      <c r="E740" s="138"/>
      <c r="F740" s="138"/>
      <c r="G740" s="218"/>
      <c r="H740" s="138"/>
      <c r="I740" s="138"/>
      <c r="J740" s="138"/>
      <c r="K740" s="138"/>
      <c r="L740" s="138"/>
      <c r="M740" s="138"/>
      <c r="N740" s="138"/>
      <c r="O740" s="138"/>
      <c r="Q740" s="138"/>
      <c r="R740" s="138"/>
      <c r="S740" s="138"/>
      <c r="T740" s="138"/>
      <c r="U740" s="138"/>
      <c r="V740" s="138"/>
      <c r="W740" s="138"/>
      <c r="X740" s="136"/>
      <c r="AA740" s="145">
        <v>728</v>
      </c>
      <c r="AB740" s="146" t="str">
        <f t="shared" si="47"/>
        <v/>
      </c>
      <c r="AC740" s="146" t="str">
        <f t="shared" si="48"/>
        <v/>
      </c>
      <c r="AP740" s="149" t="str">
        <f t="shared" si="49"/>
        <v/>
      </c>
      <c r="AQ740" s="149" t="str">
        <f t="shared" si="50"/>
        <v/>
      </c>
    </row>
    <row r="741" spans="2:43" x14ac:dyDescent="0.2">
      <c r="B741" s="194">
        <v>729</v>
      </c>
      <c r="C741" s="249"/>
      <c r="D741" s="249"/>
      <c r="E741" s="138"/>
      <c r="F741" s="138"/>
      <c r="G741" s="218"/>
      <c r="H741" s="138"/>
      <c r="I741" s="138"/>
      <c r="J741" s="138"/>
      <c r="K741" s="138"/>
      <c r="L741" s="138"/>
      <c r="M741" s="138"/>
      <c r="N741" s="138"/>
      <c r="O741" s="138"/>
      <c r="Q741" s="138"/>
      <c r="R741" s="138"/>
      <c r="S741" s="138"/>
      <c r="T741" s="138"/>
      <c r="U741" s="138"/>
      <c r="V741" s="138"/>
      <c r="W741" s="138"/>
      <c r="X741" s="136"/>
      <c r="AA741" s="145">
        <v>729</v>
      </c>
      <c r="AB741" s="146" t="str">
        <f t="shared" si="47"/>
        <v/>
      </c>
      <c r="AC741" s="146" t="str">
        <f t="shared" si="48"/>
        <v/>
      </c>
      <c r="AP741" s="149" t="str">
        <f t="shared" si="49"/>
        <v/>
      </c>
      <c r="AQ741" s="149" t="str">
        <f t="shared" si="50"/>
        <v/>
      </c>
    </row>
    <row r="742" spans="2:43" x14ac:dyDescent="0.2">
      <c r="B742" s="194">
        <v>730</v>
      </c>
      <c r="C742" s="249"/>
      <c r="D742" s="249"/>
      <c r="E742" s="138"/>
      <c r="F742" s="138"/>
      <c r="G742" s="218"/>
      <c r="H742" s="138"/>
      <c r="I742" s="138"/>
      <c r="J742" s="138"/>
      <c r="K742" s="138"/>
      <c r="L742" s="138"/>
      <c r="M742" s="138"/>
      <c r="N742" s="138"/>
      <c r="O742" s="138"/>
      <c r="Q742" s="138"/>
      <c r="R742" s="138"/>
      <c r="S742" s="138"/>
      <c r="T742" s="138"/>
      <c r="U742" s="138"/>
      <c r="V742" s="138"/>
      <c r="W742" s="138"/>
      <c r="X742" s="136"/>
      <c r="AA742" s="145">
        <v>730</v>
      </c>
      <c r="AB742" s="146" t="str">
        <f t="shared" si="47"/>
        <v/>
      </c>
      <c r="AC742" s="146" t="str">
        <f t="shared" si="48"/>
        <v/>
      </c>
      <c r="AP742" s="149" t="str">
        <f t="shared" si="49"/>
        <v/>
      </c>
      <c r="AQ742" s="149" t="str">
        <f t="shared" si="50"/>
        <v/>
      </c>
    </row>
    <row r="743" spans="2:43" x14ac:dyDescent="0.2">
      <c r="B743" s="194">
        <v>731</v>
      </c>
      <c r="C743" s="249"/>
      <c r="D743" s="249"/>
      <c r="E743" s="138"/>
      <c r="F743" s="138"/>
      <c r="G743" s="218"/>
      <c r="H743" s="138"/>
      <c r="I743" s="138"/>
      <c r="J743" s="138"/>
      <c r="K743" s="138"/>
      <c r="L743" s="138"/>
      <c r="M743" s="138"/>
      <c r="N743" s="138"/>
      <c r="O743" s="138"/>
      <c r="Q743" s="138"/>
      <c r="R743" s="138"/>
      <c r="S743" s="138"/>
      <c r="T743" s="138"/>
      <c r="U743" s="138"/>
      <c r="V743" s="138"/>
      <c r="W743" s="138"/>
      <c r="X743" s="136"/>
      <c r="AA743" s="145">
        <v>731</v>
      </c>
      <c r="AB743" s="146" t="str">
        <f t="shared" si="47"/>
        <v/>
      </c>
      <c r="AC743" s="146" t="str">
        <f t="shared" si="48"/>
        <v/>
      </c>
      <c r="AP743" s="149" t="str">
        <f t="shared" si="49"/>
        <v/>
      </c>
      <c r="AQ743" s="149" t="str">
        <f t="shared" si="50"/>
        <v/>
      </c>
    </row>
    <row r="744" spans="2:43" x14ac:dyDescent="0.2">
      <c r="B744" s="194">
        <v>732</v>
      </c>
      <c r="C744" s="249"/>
      <c r="D744" s="249"/>
      <c r="E744" s="138"/>
      <c r="F744" s="138"/>
      <c r="G744" s="218"/>
      <c r="H744" s="138"/>
      <c r="I744" s="138"/>
      <c r="J744" s="138"/>
      <c r="K744" s="138"/>
      <c r="L744" s="138"/>
      <c r="M744" s="138"/>
      <c r="N744" s="138"/>
      <c r="O744" s="138"/>
      <c r="Q744" s="138"/>
      <c r="R744" s="138"/>
      <c r="S744" s="138"/>
      <c r="T744" s="138"/>
      <c r="U744" s="138"/>
      <c r="V744" s="138"/>
      <c r="W744" s="138"/>
      <c r="X744" s="136"/>
      <c r="AA744" s="145">
        <v>732</v>
      </c>
      <c r="AB744" s="146" t="str">
        <f t="shared" si="47"/>
        <v/>
      </c>
      <c r="AC744" s="146" t="str">
        <f t="shared" si="48"/>
        <v/>
      </c>
      <c r="AP744" s="149" t="str">
        <f t="shared" si="49"/>
        <v/>
      </c>
      <c r="AQ744" s="149" t="str">
        <f t="shared" si="50"/>
        <v/>
      </c>
    </row>
    <row r="745" spans="2:43" x14ac:dyDescent="0.2">
      <c r="B745" s="194">
        <v>733</v>
      </c>
      <c r="C745" s="249"/>
      <c r="D745" s="249"/>
      <c r="E745" s="138"/>
      <c r="F745" s="138"/>
      <c r="G745" s="218"/>
      <c r="H745" s="138"/>
      <c r="I745" s="138"/>
      <c r="J745" s="138"/>
      <c r="K745" s="138"/>
      <c r="L745" s="138"/>
      <c r="M745" s="138"/>
      <c r="N745" s="138"/>
      <c r="O745" s="138"/>
      <c r="Q745" s="138"/>
      <c r="R745" s="138"/>
      <c r="S745" s="138"/>
      <c r="T745" s="138"/>
      <c r="U745" s="138"/>
      <c r="V745" s="138"/>
      <c r="W745" s="138"/>
      <c r="X745" s="136"/>
      <c r="AA745" s="145">
        <v>733</v>
      </c>
      <c r="AB745" s="146" t="str">
        <f t="shared" si="47"/>
        <v/>
      </c>
      <c r="AC745" s="146" t="str">
        <f t="shared" si="48"/>
        <v/>
      </c>
      <c r="AP745" s="149" t="str">
        <f t="shared" si="49"/>
        <v/>
      </c>
      <c r="AQ745" s="149" t="str">
        <f t="shared" si="50"/>
        <v/>
      </c>
    </row>
    <row r="746" spans="2:43" x14ac:dyDescent="0.2">
      <c r="B746" s="194">
        <v>734</v>
      </c>
      <c r="C746" s="249"/>
      <c r="D746" s="249"/>
      <c r="E746" s="138"/>
      <c r="F746" s="138"/>
      <c r="G746" s="218"/>
      <c r="H746" s="138"/>
      <c r="I746" s="138"/>
      <c r="J746" s="138"/>
      <c r="K746" s="138"/>
      <c r="L746" s="138"/>
      <c r="M746" s="138"/>
      <c r="N746" s="138"/>
      <c r="O746" s="138"/>
      <c r="Q746" s="138"/>
      <c r="R746" s="138"/>
      <c r="S746" s="138"/>
      <c r="T746" s="138"/>
      <c r="U746" s="138"/>
      <c r="V746" s="138"/>
      <c r="W746" s="138"/>
      <c r="X746" s="136"/>
      <c r="AA746" s="145">
        <v>734</v>
      </c>
      <c r="AB746" s="146" t="str">
        <f t="shared" si="47"/>
        <v/>
      </c>
      <c r="AC746" s="146" t="str">
        <f t="shared" si="48"/>
        <v/>
      </c>
      <c r="AP746" s="149" t="str">
        <f t="shared" si="49"/>
        <v/>
      </c>
      <c r="AQ746" s="149" t="str">
        <f t="shared" si="50"/>
        <v/>
      </c>
    </row>
    <row r="747" spans="2:43" x14ac:dyDescent="0.2">
      <c r="B747" s="194">
        <v>735</v>
      </c>
      <c r="C747" s="249"/>
      <c r="D747" s="249"/>
      <c r="E747" s="138"/>
      <c r="F747" s="138"/>
      <c r="G747" s="218"/>
      <c r="H747" s="138"/>
      <c r="I747" s="138"/>
      <c r="J747" s="138"/>
      <c r="K747" s="138"/>
      <c r="L747" s="138"/>
      <c r="M747" s="138"/>
      <c r="N747" s="138"/>
      <c r="O747" s="138"/>
      <c r="Q747" s="138"/>
      <c r="R747" s="138"/>
      <c r="S747" s="138"/>
      <c r="T747" s="138"/>
      <c r="U747" s="138"/>
      <c r="V747" s="138"/>
      <c r="W747" s="138"/>
      <c r="X747" s="136"/>
      <c r="AA747" s="145">
        <v>735</v>
      </c>
      <c r="AB747" s="146" t="str">
        <f t="shared" si="47"/>
        <v/>
      </c>
      <c r="AC747" s="146" t="str">
        <f t="shared" si="48"/>
        <v/>
      </c>
      <c r="AP747" s="149" t="str">
        <f t="shared" si="49"/>
        <v/>
      </c>
      <c r="AQ747" s="149" t="str">
        <f t="shared" si="50"/>
        <v/>
      </c>
    </row>
    <row r="748" spans="2:43" x14ac:dyDescent="0.2">
      <c r="B748" s="194">
        <v>736</v>
      </c>
      <c r="C748" s="249"/>
      <c r="D748" s="249"/>
      <c r="E748" s="138"/>
      <c r="F748" s="138"/>
      <c r="G748" s="218"/>
      <c r="H748" s="138"/>
      <c r="I748" s="138"/>
      <c r="J748" s="138"/>
      <c r="K748" s="138"/>
      <c r="L748" s="138"/>
      <c r="M748" s="138"/>
      <c r="N748" s="138"/>
      <c r="O748" s="138"/>
      <c r="Q748" s="138"/>
      <c r="R748" s="138"/>
      <c r="S748" s="138"/>
      <c r="T748" s="138"/>
      <c r="U748" s="138"/>
      <c r="V748" s="138"/>
      <c r="W748" s="138"/>
      <c r="X748" s="136"/>
      <c r="AA748" s="145">
        <v>736</v>
      </c>
      <c r="AB748" s="146" t="str">
        <f t="shared" si="47"/>
        <v/>
      </c>
      <c r="AC748" s="146" t="str">
        <f t="shared" si="48"/>
        <v/>
      </c>
      <c r="AP748" s="149" t="str">
        <f t="shared" si="49"/>
        <v/>
      </c>
      <c r="AQ748" s="149" t="str">
        <f t="shared" si="50"/>
        <v/>
      </c>
    </row>
    <row r="749" spans="2:43" x14ac:dyDescent="0.2">
      <c r="B749" s="194">
        <v>737</v>
      </c>
      <c r="C749" s="249"/>
      <c r="D749" s="249"/>
      <c r="E749" s="138"/>
      <c r="F749" s="138"/>
      <c r="G749" s="218"/>
      <c r="H749" s="138"/>
      <c r="I749" s="138"/>
      <c r="J749" s="138"/>
      <c r="K749" s="138"/>
      <c r="L749" s="138"/>
      <c r="M749" s="138"/>
      <c r="N749" s="138"/>
      <c r="O749" s="138"/>
      <c r="Q749" s="138"/>
      <c r="R749" s="138"/>
      <c r="S749" s="138"/>
      <c r="T749" s="138"/>
      <c r="U749" s="138"/>
      <c r="V749" s="138"/>
      <c r="W749" s="138"/>
      <c r="X749" s="136"/>
      <c r="AA749" s="145">
        <v>737</v>
      </c>
      <c r="AB749" s="146" t="str">
        <f t="shared" si="47"/>
        <v/>
      </c>
      <c r="AC749" s="146" t="str">
        <f t="shared" si="48"/>
        <v/>
      </c>
      <c r="AP749" s="149" t="str">
        <f t="shared" si="49"/>
        <v/>
      </c>
      <c r="AQ749" s="149" t="str">
        <f t="shared" si="50"/>
        <v/>
      </c>
    </row>
    <row r="750" spans="2:43" x14ac:dyDescent="0.2">
      <c r="B750" s="194">
        <v>738</v>
      </c>
      <c r="C750" s="249"/>
      <c r="D750" s="249"/>
      <c r="E750" s="138"/>
      <c r="F750" s="138"/>
      <c r="G750" s="218"/>
      <c r="H750" s="138"/>
      <c r="I750" s="138"/>
      <c r="J750" s="138"/>
      <c r="K750" s="138"/>
      <c r="L750" s="138"/>
      <c r="M750" s="138"/>
      <c r="N750" s="138"/>
      <c r="O750" s="138"/>
      <c r="Q750" s="138"/>
      <c r="R750" s="138"/>
      <c r="S750" s="138"/>
      <c r="T750" s="138"/>
      <c r="U750" s="138"/>
      <c r="V750" s="138"/>
      <c r="W750" s="138"/>
      <c r="X750" s="136"/>
      <c r="AA750" s="145">
        <v>738</v>
      </c>
      <c r="AB750" s="146" t="str">
        <f t="shared" si="47"/>
        <v/>
      </c>
      <c r="AC750" s="146" t="str">
        <f t="shared" si="48"/>
        <v/>
      </c>
      <c r="AP750" s="149" t="str">
        <f t="shared" si="49"/>
        <v/>
      </c>
      <c r="AQ750" s="149" t="str">
        <f t="shared" si="50"/>
        <v/>
      </c>
    </row>
    <row r="751" spans="2:43" x14ac:dyDescent="0.2">
      <c r="B751" s="194">
        <v>739</v>
      </c>
      <c r="C751" s="249"/>
      <c r="D751" s="249"/>
      <c r="E751" s="138"/>
      <c r="F751" s="138"/>
      <c r="G751" s="218"/>
      <c r="H751" s="138"/>
      <c r="I751" s="138"/>
      <c r="J751" s="138"/>
      <c r="K751" s="138"/>
      <c r="L751" s="138"/>
      <c r="M751" s="138"/>
      <c r="N751" s="138"/>
      <c r="O751" s="138"/>
      <c r="Q751" s="138"/>
      <c r="R751" s="138"/>
      <c r="S751" s="138"/>
      <c r="T751" s="138"/>
      <c r="U751" s="138"/>
      <c r="V751" s="138"/>
      <c r="W751" s="138"/>
      <c r="X751" s="136"/>
      <c r="AA751" s="145">
        <v>739</v>
      </c>
      <c r="AB751" s="146" t="str">
        <f t="shared" si="47"/>
        <v/>
      </c>
      <c r="AC751" s="146" t="str">
        <f t="shared" si="48"/>
        <v/>
      </c>
      <c r="AP751" s="149" t="str">
        <f t="shared" si="49"/>
        <v/>
      </c>
      <c r="AQ751" s="149" t="str">
        <f t="shared" si="50"/>
        <v/>
      </c>
    </row>
    <row r="752" spans="2:43" x14ac:dyDescent="0.2">
      <c r="B752" s="194">
        <v>740</v>
      </c>
      <c r="C752" s="249"/>
      <c r="D752" s="249"/>
      <c r="E752" s="138"/>
      <c r="F752" s="138"/>
      <c r="G752" s="218"/>
      <c r="H752" s="138"/>
      <c r="I752" s="138"/>
      <c r="J752" s="138"/>
      <c r="K752" s="138"/>
      <c r="L752" s="138"/>
      <c r="M752" s="138"/>
      <c r="N752" s="138"/>
      <c r="O752" s="138"/>
      <c r="Q752" s="138"/>
      <c r="R752" s="138"/>
      <c r="S752" s="138"/>
      <c r="T752" s="138"/>
      <c r="U752" s="138"/>
      <c r="V752" s="138"/>
      <c r="W752" s="138"/>
      <c r="X752" s="136"/>
      <c r="AA752" s="145">
        <v>740</v>
      </c>
      <c r="AB752" s="146" t="str">
        <f t="shared" si="47"/>
        <v/>
      </c>
      <c r="AC752" s="146" t="str">
        <f t="shared" si="48"/>
        <v/>
      </c>
      <c r="AP752" s="149" t="str">
        <f t="shared" si="49"/>
        <v/>
      </c>
      <c r="AQ752" s="149" t="str">
        <f t="shared" si="50"/>
        <v/>
      </c>
    </row>
    <row r="753" spans="2:43" x14ac:dyDescent="0.2">
      <c r="B753" s="194">
        <v>741</v>
      </c>
      <c r="C753" s="249"/>
      <c r="D753" s="249"/>
      <c r="E753" s="138"/>
      <c r="F753" s="138"/>
      <c r="G753" s="218"/>
      <c r="H753" s="138"/>
      <c r="I753" s="138"/>
      <c r="J753" s="138"/>
      <c r="K753" s="138"/>
      <c r="L753" s="138"/>
      <c r="M753" s="138"/>
      <c r="N753" s="138"/>
      <c r="O753" s="138"/>
      <c r="Q753" s="138"/>
      <c r="R753" s="138"/>
      <c r="S753" s="138"/>
      <c r="T753" s="138"/>
      <c r="U753" s="138"/>
      <c r="V753" s="138"/>
      <c r="W753" s="138"/>
      <c r="X753" s="136"/>
      <c r="AA753" s="145">
        <v>741</v>
      </c>
      <c r="AB753" s="146" t="str">
        <f t="shared" si="47"/>
        <v/>
      </c>
      <c r="AC753" s="146" t="str">
        <f t="shared" si="48"/>
        <v/>
      </c>
      <c r="AP753" s="149" t="str">
        <f t="shared" si="49"/>
        <v/>
      </c>
      <c r="AQ753" s="149" t="str">
        <f t="shared" si="50"/>
        <v/>
      </c>
    </row>
    <row r="754" spans="2:43" x14ac:dyDescent="0.2">
      <c r="B754" s="194">
        <v>742</v>
      </c>
      <c r="C754" s="249"/>
      <c r="D754" s="249"/>
      <c r="E754" s="138"/>
      <c r="F754" s="138"/>
      <c r="G754" s="218"/>
      <c r="H754" s="138"/>
      <c r="I754" s="138"/>
      <c r="J754" s="138"/>
      <c r="K754" s="138"/>
      <c r="L754" s="138"/>
      <c r="M754" s="138"/>
      <c r="N754" s="138"/>
      <c r="O754" s="138"/>
      <c r="Q754" s="138"/>
      <c r="R754" s="138"/>
      <c r="S754" s="138"/>
      <c r="T754" s="138"/>
      <c r="U754" s="138"/>
      <c r="V754" s="138"/>
      <c r="W754" s="138"/>
      <c r="X754" s="136"/>
      <c r="AA754" s="145">
        <v>742</v>
      </c>
      <c r="AB754" s="146" t="str">
        <f t="shared" si="47"/>
        <v/>
      </c>
      <c r="AC754" s="146" t="str">
        <f t="shared" si="48"/>
        <v/>
      </c>
      <c r="AP754" s="149" t="str">
        <f t="shared" si="49"/>
        <v/>
      </c>
      <c r="AQ754" s="149" t="str">
        <f t="shared" si="50"/>
        <v/>
      </c>
    </row>
    <row r="755" spans="2:43" x14ac:dyDescent="0.2">
      <c r="B755" s="194">
        <v>743</v>
      </c>
      <c r="C755" s="249"/>
      <c r="D755" s="249"/>
      <c r="E755" s="138"/>
      <c r="F755" s="138"/>
      <c r="G755" s="218"/>
      <c r="H755" s="138"/>
      <c r="I755" s="138"/>
      <c r="J755" s="138"/>
      <c r="K755" s="138"/>
      <c r="L755" s="138"/>
      <c r="M755" s="138"/>
      <c r="N755" s="138"/>
      <c r="O755" s="138"/>
      <c r="Q755" s="138"/>
      <c r="R755" s="138"/>
      <c r="S755" s="138"/>
      <c r="T755" s="138"/>
      <c r="U755" s="138"/>
      <c r="V755" s="138"/>
      <c r="W755" s="138"/>
      <c r="X755" s="136"/>
      <c r="AA755" s="145">
        <v>743</v>
      </c>
      <c r="AB755" s="146" t="str">
        <f t="shared" si="47"/>
        <v/>
      </c>
      <c r="AC755" s="146" t="str">
        <f t="shared" si="48"/>
        <v/>
      </c>
      <c r="AP755" s="149" t="str">
        <f t="shared" si="49"/>
        <v/>
      </c>
      <c r="AQ755" s="149" t="str">
        <f t="shared" si="50"/>
        <v/>
      </c>
    </row>
    <row r="756" spans="2:43" x14ac:dyDescent="0.2">
      <c r="B756" s="194">
        <v>744</v>
      </c>
      <c r="C756" s="249"/>
      <c r="D756" s="249"/>
      <c r="E756" s="138"/>
      <c r="F756" s="138"/>
      <c r="G756" s="218"/>
      <c r="H756" s="138"/>
      <c r="I756" s="138"/>
      <c r="J756" s="138"/>
      <c r="K756" s="138"/>
      <c r="L756" s="138"/>
      <c r="M756" s="138"/>
      <c r="N756" s="138"/>
      <c r="O756" s="138"/>
      <c r="Q756" s="138"/>
      <c r="R756" s="138"/>
      <c r="S756" s="138"/>
      <c r="T756" s="138"/>
      <c r="U756" s="138"/>
      <c r="V756" s="138"/>
      <c r="W756" s="138"/>
      <c r="X756" s="136"/>
      <c r="AA756" s="145">
        <v>744</v>
      </c>
      <c r="AB756" s="146" t="str">
        <f t="shared" si="47"/>
        <v/>
      </c>
      <c r="AC756" s="146" t="str">
        <f t="shared" si="48"/>
        <v/>
      </c>
      <c r="AP756" s="149" t="str">
        <f t="shared" si="49"/>
        <v/>
      </c>
      <c r="AQ756" s="149" t="str">
        <f t="shared" si="50"/>
        <v/>
      </c>
    </row>
    <row r="757" spans="2:43" x14ac:dyDescent="0.2">
      <c r="B757" s="194">
        <v>745</v>
      </c>
      <c r="C757" s="249"/>
      <c r="D757" s="249"/>
      <c r="E757" s="138"/>
      <c r="F757" s="138"/>
      <c r="G757" s="218"/>
      <c r="H757" s="138"/>
      <c r="I757" s="138"/>
      <c r="J757" s="138"/>
      <c r="K757" s="138"/>
      <c r="L757" s="138"/>
      <c r="M757" s="138"/>
      <c r="N757" s="138"/>
      <c r="O757" s="138"/>
      <c r="Q757" s="138"/>
      <c r="R757" s="138"/>
      <c r="S757" s="138"/>
      <c r="T757" s="138"/>
      <c r="U757" s="138"/>
      <c r="V757" s="138"/>
      <c r="W757" s="138"/>
      <c r="X757" s="136"/>
      <c r="AA757" s="145">
        <v>745</v>
      </c>
      <c r="AB757" s="146" t="str">
        <f t="shared" si="47"/>
        <v/>
      </c>
      <c r="AC757" s="146" t="str">
        <f t="shared" si="48"/>
        <v/>
      </c>
      <c r="AP757" s="149" t="str">
        <f t="shared" si="49"/>
        <v/>
      </c>
      <c r="AQ757" s="149" t="str">
        <f t="shared" si="50"/>
        <v/>
      </c>
    </row>
    <row r="758" spans="2:43" x14ac:dyDescent="0.2">
      <c r="B758" s="194">
        <v>746</v>
      </c>
      <c r="C758" s="249"/>
      <c r="D758" s="249"/>
      <c r="E758" s="138"/>
      <c r="F758" s="138"/>
      <c r="G758" s="218"/>
      <c r="H758" s="138"/>
      <c r="I758" s="138"/>
      <c r="J758" s="138"/>
      <c r="K758" s="138"/>
      <c r="L758" s="138"/>
      <c r="M758" s="138"/>
      <c r="N758" s="138"/>
      <c r="O758" s="138"/>
      <c r="Q758" s="138"/>
      <c r="R758" s="138"/>
      <c r="S758" s="138"/>
      <c r="T758" s="138"/>
      <c r="U758" s="138"/>
      <c r="V758" s="138"/>
      <c r="W758" s="138"/>
      <c r="X758" s="136"/>
      <c r="AA758" s="145">
        <v>746</v>
      </c>
      <c r="AB758" s="146" t="str">
        <f t="shared" si="47"/>
        <v/>
      </c>
      <c r="AC758" s="146" t="str">
        <f t="shared" si="48"/>
        <v/>
      </c>
      <c r="AP758" s="149" t="str">
        <f t="shared" si="49"/>
        <v/>
      </c>
      <c r="AQ758" s="149" t="str">
        <f t="shared" si="50"/>
        <v/>
      </c>
    </row>
    <row r="759" spans="2:43" x14ac:dyDescent="0.2">
      <c r="B759" s="194">
        <v>747</v>
      </c>
      <c r="C759" s="249"/>
      <c r="D759" s="249"/>
      <c r="E759" s="138"/>
      <c r="F759" s="138"/>
      <c r="G759" s="218"/>
      <c r="H759" s="138"/>
      <c r="I759" s="138"/>
      <c r="J759" s="138"/>
      <c r="K759" s="138"/>
      <c r="L759" s="138"/>
      <c r="M759" s="138"/>
      <c r="N759" s="138"/>
      <c r="O759" s="138"/>
      <c r="Q759" s="138"/>
      <c r="R759" s="138"/>
      <c r="S759" s="138"/>
      <c r="T759" s="138"/>
      <c r="U759" s="138"/>
      <c r="V759" s="138"/>
      <c r="W759" s="138"/>
      <c r="X759" s="136"/>
      <c r="AA759" s="145">
        <v>747</v>
      </c>
      <c r="AB759" s="146" t="str">
        <f t="shared" si="47"/>
        <v/>
      </c>
      <c r="AC759" s="146" t="str">
        <f t="shared" si="48"/>
        <v/>
      </c>
      <c r="AP759" s="149" t="str">
        <f t="shared" si="49"/>
        <v/>
      </c>
      <c r="AQ759" s="149" t="str">
        <f t="shared" si="50"/>
        <v/>
      </c>
    </row>
    <row r="760" spans="2:43" x14ac:dyDescent="0.2">
      <c r="B760" s="194">
        <v>748</v>
      </c>
      <c r="C760" s="249"/>
      <c r="D760" s="249"/>
      <c r="E760" s="138"/>
      <c r="F760" s="138"/>
      <c r="G760" s="218"/>
      <c r="H760" s="138"/>
      <c r="I760" s="138"/>
      <c r="J760" s="138"/>
      <c r="K760" s="138"/>
      <c r="L760" s="138"/>
      <c r="M760" s="138"/>
      <c r="N760" s="138"/>
      <c r="O760" s="138"/>
      <c r="Q760" s="138"/>
      <c r="R760" s="138"/>
      <c r="S760" s="138"/>
      <c r="T760" s="138"/>
      <c r="U760" s="138"/>
      <c r="V760" s="138"/>
      <c r="W760" s="138"/>
      <c r="X760" s="136"/>
      <c r="AA760" s="145">
        <v>748</v>
      </c>
      <c r="AB760" s="146" t="str">
        <f t="shared" si="47"/>
        <v/>
      </c>
      <c r="AC760" s="146" t="str">
        <f t="shared" si="48"/>
        <v/>
      </c>
      <c r="AP760" s="149" t="str">
        <f t="shared" si="49"/>
        <v/>
      </c>
      <c r="AQ760" s="149" t="str">
        <f t="shared" si="50"/>
        <v/>
      </c>
    </row>
    <row r="761" spans="2:43" x14ac:dyDescent="0.2">
      <c r="B761" s="194">
        <v>749</v>
      </c>
      <c r="C761" s="249"/>
      <c r="D761" s="249"/>
      <c r="E761" s="138"/>
      <c r="F761" s="138"/>
      <c r="G761" s="218"/>
      <c r="H761" s="138"/>
      <c r="I761" s="138"/>
      <c r="J761" s="138"/>
      <c r="K761" s="138"/>
      <c r="L761" s="138"/>
      <c r="M761" s="138"/>
      <c r="N761" s="138"/>
      <c r="O761" s="138"/>
      <c r="Q761" s="138"/>
      <c r="R761" s="138"/>
      <c r="S761" s="138"/>
      <c r="T761" s="138"/>
      <c r="U761" s="138"/>
      <c r="V761" s="138"/>
      <c r="W761" s="138"/>
      <c r="X761" s="136"/>
      <c r="AA761" s="145">
        <v>749</v>
      </c>
      <c r="AB761" s="146" t="str">
        <f t="shared" si="47"/>
        <v/>
      </c>
      <c r="AC761" s="146" t="str">
        <f t="shared" si="48"/>
        <v/>
      </c>
      <c r="AP761" s="149" t="str">
        <f t="shared" si="49"/>
        <v/>
      </c>
      <c r="AQ761" s="149" t="str">
        <f t="shared" si="50"/>
        <v/>
      </c>
    </row>
    <row r="762" spans="2:43" x14ac:dyDescent="0.2">
      <c r="B762" s="194">
        <v>750</v>
      </c>
      <c r="C762" s="249"/>
      <c r="D762" s="249"/>
      <c r="E762" s="138"/>
      <c r="F762" s="138"/>
      <c r="G762" s="218"/>
      <c r="H762" s="138"/>
      <c r="I762" s="138"/>
      <c r="J762" s="138"/>
      <c r="K762" s="138"/>
      <c r="L762" s="138"/>
      <c r="M762" s="138"/>
      <c r="N762" s="138"/>
      <c r="O762" s="138"/>
      <c r="Q762" s="138"/>
      <c r="R762" s="138"/>
      <c r="S762" s="138"/>
      <c r="T762" s="138"/>
      <c r="U762" s="138"/>
      <c r="V762" s="138"/>
      <c r="W762" s="138"/>
      <c r="X762" s="136"/>
      <c r="AA762" s="145">
        <v>750</v>
      </c>
      <c r="AB762" s="146" t="str">
        <f t="shared" si="47"/>
        <v/>
      </c>
      <c r="AC762" s="146" t="str">
        <f t="shared" si="48"/>
        <v/>
      </c>
      <c r="AP762" s="149" t="str">
        <f t="shared" si="49"/>
        <v/>
      </c>
      <c r="AQ762" s="149" t="str">
        <f t="shared" si="50"/>
        <v/>
      </c>
    </row>
    <row r="763" spans="2:43" x14ac:dyDescent="0.2">
      <c r="B763" s="194">
        <v>751</v>
      </c>
      <c r="C763" s="249"/>
      <c r="D763" s="249"/>
      <c r="E763" s="138"/>
      <c r="F763" s="138"/>
      <c r="G763" s="218"/>
      <c r="H763" s="138"/>
      <c r="I763" s="138"/>
      <c r="J763" s="138"/>
      <c r="K763" s="138"/>
      <c r="L763" s="138"/>
      <c r="M763" s="138"/>
      <c r="N763" s="138"/>
      <c r="O763" s="138"/>
      <c r="Q763" s="138"/>
      <c r="R763" s="138"/>
      <c r="S763" s="138"/>
      <c r="T763" s="138"/>
      <c r="U763" s="138"/>
      <c r="V763" s="138"/>
      <c r="W763" s="138"/>
      <c r="X763" s="136"/>
      <c r="AA763" s="145">
        <v>751</v>
      </c>
      <c r="AB763" s="146" t="str">
        <f t="shared" si="47"/>
        <v/>
      </c>
      <c r="AC763" s="146" t="str">
        <f t="shared" si="48"/>
        <v/>
      </c>
      <c r="AP763" s="149" t="str">
        <f t="shared" si="49"/>
        <v/>
      </c>
      <c r="AQ763" s="149" t="str">
        <f t="shared" si="50"/>
        <v/>
      </c>
    </row>
    <row r="764" spans="2:43" x14ac:dyDescent="0.2">
      <c r="B764" s="194">
        <v>752</v>
      </c>
      <c r="C764" s="249"/>
      <c r="D764" s="249"/>
      <c r="E764" s="138"/>
      <c r="F764" s="138"/>
      <c r="G764" s="218"/>
      <c r="H764" s="138"/>
      <c r="I764" s="138"/>
      <c r="J764" s="138"/>
      <c r="K764" s="138"/>
      <c r="L764" s="138"/>
      <c r="M764" s="138"/>
      <c r="N764" s="138"/>
      <c r="O764" s="138"/>
      <c r="Q764" s="138"/>
      <c r="R764" s="138"/>
      <c r="S764" s="138"/>
      <c r="T764" s="138"/>
      <c r="U764" s="138"/>
      <c r="V764" s="138"/>
      <c r="W764" s="138"/>
      <c r="X764" s="136"/>
      <c r="AA764" s="145">
        <v>752</v>
      </c>
      <c r="AB764" s="146" t="str">
        <f t="shared" si="47"/>
        <v/>
      </c>
      <c r="AC764" s="146" t="str">
        <f t="shared" si="48"/>
        <v/>
      </c>
      <c r="AP764" s="149" t="str">
        <f t="shared" si="49"/>
        <v/>
      </c>
      <c r="AQ764" s="149" t="str">
        <f t="shared" si="50"/>
        <v/>
      </c>
    </row>
    <row r="765" spans="2:43" x14ac:dyDescent="0.2">
      <c r="B765" s="194">
        <v>753</v>
      </c>
      <c r="C765" s="249"/>
      <c r="D765" s="249"/>
      <c r="E765" s="138"/>
      <c r="F765" s="138"/>
      <c r="G765" s="218"/>
      <c r="H765" s="138"/>
      <c r="I765" s="138"/>
      <c r="J765" s="138"/>
      <c r="K765" s="138"/>
      <c r="L765" s="138"/>
      <c r="M765" s="138"/>
      <c r="N765" s="138"/>
      <c r="O765" s="138"/>
      <c r="Q765" s="138"/>
      <c r="R765" s="138"/>
      <c r="S765" s="138"/>
      <c r="T765" s="138"/>
      <c r="U765" s="138"/>
      <c r="V765" s="138"/>
      <c r="W765" s="138"/>
      <c r="X765" s="136"/>
      <c r="AA765" s="145">
        <v>753</v>
      </c>
      <c r="AB765" s="146" t="str">
        <f t="shared" si="47"/>
        <v/>
      </c>
      <c r="AC765" s="146" t="str">
        <f t="shared" si="48"/>
        <v/>
      </c>
      <c r="AP765" s="149" t="str">
        <f t="shared" si="49"/>
        <v/>
      </c>
      <c r="AQ765" s="149" t="str">
        <f t="shared" si="50"/>
        <v/>
      </c>
    </row>
    <row r="766" spans="2:43" x14ac:dyDescent="0.2">
      <c r="B766" s="194">
        <v>754</v>
      </c>
      <c r="C766" s="249"/>
      <c r="D766" s="249"/>
      <c r="E766" s="138"/>
      <c r="F766" s="138"/>
      <c r="G766" s="218"/>
      <c r="H766" s="138"/>
      <c r="I766" s="138"/>
      <c r="J766" s="138"/>
      <c r="K766" s="138"/>
      <c r="L766" s="138"/>
      <c r="M766" s="138"/>
      <c r="N766" s="138"/>
      <c r="O766" s="138"/>
      <c r="Q766" s="138"/>
      <c r="R766" s="138"/>
      <c r="S766" s="138"/>
      <c r="T766" s="138"/>
      <c r="U766" s="138"/>
      <c r="V766" s="138"/>
      <c r="W766" s="138"/>
      <c r="X766" s="136"/>
      <c r="AA766" s="145">
        <v>754</v>
      </c>
      <c r="AB766" s="146" t="str">
        <f t="shared" si="47"/>
        <v/>
      </c>
      <c r="AC766" s="146" t="str">
        <f t="shared" si="48"/>
        <v/>
      </c>
      <c r="AP766" s="149" t="str">
        <f t="shared" si="49"/>
        <v/>
      </c>
      <c r="AQ766" s="149" t="str">
        <f t="shared" si="50"/>
        <v/>
      </c>
    </row>
    <row r="767" spans="2:43" x14ac:dyDescent="0.2">
      <c r="B767" s="194">
        <v>755</v>
      </c>
      <c r="C767" s="249"/>
      <c r="D767" s="249"/>
      <c r="E767" s="138"/>
      <c r="F767" s="138"/>
      <c r="G767" s="218"/>
      <c r="H767" s="138"/>
      <c r="I767" s="138"/>
      <c r="J767" s="138"/>
      <c r="K767" s="138"/>
      <c r="L767" s="138"/>
      <c r="M767" s="138"/>
      <c r="N767" s="138"/>
      <c r="O767" s="138"/>
      <c r="Q767" s="138"/>
      <c r="R767" s="138"/>
      <c r="S767" s="138"/>
      <c r="T767" s="138"/>
      <c r="U767" s="138"/>
      <c r="V767" s="138"/>
      <c r="W767" s="138"/>
      <c r="X767" s="136"/>
      <c r="AA767" s="145">
        <v>755</v>
      </c>
      <c r="AB767" s="146" t="str">
        <f t="shared" si="47"/>
        <v/>
      </c>
      <c r="AC767" s="146" t="str">
        <f t="shared" si="48"/>
        <v/>
      </c>
      <c r="AP767" s="149" t="str">
        <f t="shared" si="49"/>
        <v/>
      </c>
      <c r="AQ767" s="149" t="str">
        <f t="shared" si="50"/>
        <v/>
      </c>
    </row>
    <row r="768" spans="2:43" x14ac:dyDescent="0.2">
      <c r="B768" s="194">
        <v>756</v>
      </c>
      <c r="C768" s="249"/>
      <c r="D768" s="249"/>
      <c r="E768" s="138"/>
      <c r="F768" s="138"/>
      <c r="G768" s="218"/>
      <c r="H768" s="138"/>
      <c r="I768" s="138"/>
      <c r="J768" s="138"/>
      <c r="K768" s="138"/>
      <c r="L768" s="138"/>
      <c r="M768" s="138"/>
      <c r="N768" s="138"/>
      <c r="O768" s="138"/>
      <c r="Q768" s="138"/>
      <c r="R768" s="138"/>
      <c r="S768" s="138"/>
      <c r="T768" s="138"/>
      <c r="U768" s="138"/>
      <c r="V768" s="138"/>
      <c r="W768" s="138"/>
      <c r="X768" s="136"/>
      <c r="AA768" s="145">
        <v>756</v>
      </c>
      <c r="AB768" s="146" t="str">
        <f t="shared" si="47"/>
        <v/>
      </c>
      <c r="AC768" s="146" t="str">
        <f t="shared" si="48"/>
        <v/>
      </c>
      <c r="AP768" s="149" t="str">
        <f t="shared" si="49"/>
        <v/>
      </c>
      <c r="AQ768" s="149" t="str">
        <f t="shared" si="50"/>
        <v/>
      </c>
    </row>
    <row r="769" spans="2:43" x14ac:dyDescent="0.2">
      <c r="B769" s="194">
        <v>757</v>
      </c>
      <c r="C769" s="249"/>
      <c r="D769" s="249"/>
      <c r="E769" s="138"/>
      <c r="F769" s="138"/>
      <c r="G769" s="218"/>
      <c r="H769" s="138"/>
      <c r="I769" s="138"/>
      <c r="J769" s="138"/>
      <c r="K769" s="138"/>
      <c r="L769" s="138"/>
      <c r="M769" s="138"/>
      <c r="N769" s="138"/>
      <c r="O769" s="138"/>
      <c r="Q769" s="138"/>
      <c r="R769" s="138"/>
      <c r="S769" s="138"/>
      <c r="T769" s="138"/>
      <c r="U769" s="138"/>
      <c r="V769" s="138"/>
      <c r="W769" s="138"/>
      <c r="X769" s="136"/>
      <c r="AA769" s="145">
        <v>757</v>
      </c>
      <c r="AB769" s="146" t="str">
        <f t="shared" si="47"/>
        <v/>
      </c>
      <c r="AC769" s="146" t="str">
        <f t="shared" si="48"/>
        <v/>
      </c>
      <c r="AP769" s="149" t="str">
        <f t="shared" si="49"/>
        <v/>
      </c>
      <c r="AQ769" s="149" t="str">
        <f t="shared" si="50"/>
        <v/>
      </c>
    </row>
    <row r="770" spans="2:43" x14ac:dyDescent="0.2">
      <c r="B770" s="194">
        <v>758</v>
      </c>
      <c r="C770" s="249"/>
      <c r="D770" s="249"/>
      <c r="E770" s="138"/>
      <c r="F770" s="138"/>
      <c r="G770" s="218"/>
      <c r="H770" s="138"/>
      <c r="I770" s="138"/>
      <c r="J770" s="138"/>
      <c r="K770" s="138"/>
      <c r="L770" s="138"/>
      <c r="M770" s="138"/>
      <c r="N770" s="138"/>
      <c r="O770" s="138"/>
      <c r="Q770" s="138"/>
      <c r="R770" s="138"/>
      <c r="S770" s="138"/>
      <c r="T770" s="138"/>
      <c r="U770" s="138"/>
      <c r="V770" s="138"/>
      <c r="W770" s="138"/>
      <c r="X770" s="136"/>
      <c r="AA770" s="145">
        <v>758</v>
      </c>
      <c r="AB770" s="146" t="str">
        <f t="shared" si="47"/>
        <v/>
      </c>
      <c r="AC770" s="146" t="str">
        <f t="shared" si="48"/>
        <v/>
      </c>
      <c r="AP770" s="149" t="str">
        <f t="shared" si="49"/>
        <v/>
      </c>
      <c r="AQ770" s="149" t="str">
        <f t="shared" si="50"/>
        <v/>
      </c>
    </row>
    <row r="771" spans="2:43" x14ac:dyDescent="0.2">
      <c r="B771" s="194">
        <v>759</v>
      </c>
      <c r="C771" s="249"/>
      <c r="D771" s="249"/>
      <c r="E771" s="138"/>
      <c r="F771" s="138"/>
      <c r="G771" s="218"/>
      <c r="H771" s="138"/>
      <c r="I771" s="138"/>
      <c r="J771" s="138"/>
      <c r="K771" s="138"/>
      <c r="L771" s="138"/>
      <c r="M771" s="138"/>
      <c r="N771" s="138"/>
      <c r="O771" s="138"/>
      <c r="Q771" s="138"/>
      <c r="R771" s="138"/>
      <c r="S771" s="138"/>
      <c r="T771" s="138"/>
      <c r="U771" s="138"/>
      <c r="V771" s="138"/>
      <c r="W771" s="138"/>
      <c r="X771" s="136"/>
      <c r="AA771" s="145">
        <v>759</v>
      </c>
      <c r="AB771" s="146" t="str">
        <f t="shared" si="47"/>
        <v/>
      </c>
      <c r="AC771" s="146" t="str">
        <f t="shared" si="48"/>
        <v/>
      </c>
      <c r="AP771" s="149" t="str">
        <f t="shared" si="49"/>
        <v/>
      </c>
      <c r="AQ771" s="149" t="str">
        <f t="shared" si="50"/>
        <v/>
      </c>
    </row>
    <row r="772" spans="2:43" x14ac:dyDescent="0.2">
      <c r="B772" s="194">
        <v>760</v>
      </c>
      <c r="C772" s="249"/>
      <c r="D772" s="249"/>
      <c r="E772" s="138"/>
      <c r="F772" s="138"/>
      <c r="G772" s="218"/>
      <c r="H772" s="138"/>
      <c r="I772" s="138"/>
      <c r="J772" s="138"/>
      <c r="K772" s="138"/>
      <c r="L772" s="138"/>
      <c r="M772" s="138"/>
      <c r="N772" s="138"/>
      <c r="O772" s="138"/>
      <c r="Q772" s="138"/>
      <c r="R772" s="138"/>
      <c r="S772" s="138"/>
      <c r="T772" s="138"/>
      <c r="U772" s="138"/>
      <c r="V772" s="138"/>
      <c r="W772" s="138"/>
      <c r="X772" s="136"/>
      <c r="AA772" s="145">
        <v>760</v>
      </c>
      <c r="AB772" s="146" t="str">
        <f t="shared" si="47"/>
        <v/>
      </c>
      <c r="AC772" s="146" t="str">
        <f t="shared" si="48"/>
        <v/>
      </c>
      <c r="AP772" s="149" t="str">
        <f t="shared" si="49"/>
        <v/>
      </c>
      <c r="AQ772" s="149" t="str">
        <f t="shared" si="50"/>
        <v/>
      </c>
    </row>
    <row r="773" spans="2:43" x14ac:dyDescent="0.2">
      <c r="B773" s="194">
        <v>761</v>
      </c>
      <c r="C773" s="249"/>
      <c r="D773" s="249"/>
      <c r="E773" s="138"/>
      <c r="F773" s="138"/>
      <c r="G773" s="218"/>
      <c r="H773" s="138"/>
      <c r="I773" s="138"/>
      <c r="J773" s="138"/>
      <c r="K773" s="138"/>
      <c r="L773" s="138"/>
      <c r="M773" s="138"/>
      <c r="N773" s="138"/>
      <c r="O773" s="138"/>
      <c r="Q773" s="138"/>
      <c r="R773" s="138"/>
      <c r="S773" s="138"/>
      <c r="T773" s="138"/>
      <c r="U773" s="138"/>
      <c r="V773" s="138"/>
      <c r="W773" s="138"/>
      <c r="X773" s="136"/>
      <c r="AA773" s="145">
        <v>761</v>
      </c>
      <c r="AB773" s="146" t="str">
        <f t="shared" si="47"/>
        <v/>
      </c>
      <c r="AC773" s="146" t="str">
        <f t="shared" si="48"/>
        <v/>
      </c>
      <c r="AP773" s="149" t="str">
        <f t="shared" si="49"/>
        <v/>
      </c>
      <c r="AQ773" s="149" t="str">
        <f t="shared" si="50"/>
        <v/>
      </c>
    </row>
    <row r="774" spans="2:43" x14ac:dyDescent="0.2">
      <c r="B774" s="194">
        <v>762</v>
      </c>
      <c r="C774" s="249"/>
      <c r="D774" s="249"/>
      <c r="E774" s="138"/>
      <c r="F774" s="138"/>
      <c r="G774" s="218"/>
      <c r="H774" s="138"/>
      <c r="I774" s="138"/>
      <c r="J774" s="138"/>
      <c r="K774" s="138"/>
      <c r="L774" s="138"/>
      <c r="M774" s="138"/>
      <c r="N774" s="138"/>
      <c r="O774" s="138"/>
      <c r="Q774" s="138"/>
      <c r="R774" s="138"/>
      <c r="S774" s="138"/>
      <c r="T774" s="138"/>
      <c r="U774" s="138"/>
      <c r="V774" s="138"/>
      <c r="W774" s="138"/>
      <c r="X774" s="136"/>
      <c r="AA774" s="145">
        <v>762</v>
      </c>
      <c r="AB774" s="146" t="str">
        <f t="shared" si="47"/>
        <v/>
      </c>
      <c r="AC774" s="146" t="str">
        <f t="shared" si="48"/>
        <v/>
      </c>
      <c r="AP774" s="149" t="str">
        <f t="shared" si="49"/>
        <v/>
      </c>
      <c r="AQ774" s="149" t="str">
        <f t="shared" si="50"/>
        <v/>
      </c>
    </row>
    <row r="775" spans="2:43" x14ac:dyDescent="0.2">
      <c r="B775" s="194">
        <v>763</v>
      </c>
      <c r="C775" s="249"/>
      <c r="D775" s="249"/>
      <c r="E775" s="138"/>
      <c r="F775" s="138"/>
      <c r="G775" s="218"/>
      <c r="H775" s="138"/>
      <c r="I775" s="138"/>
      <c r="J775" s="138"/>
      <c r="K775" s="138"/>
      <c r="L775" s="138"/>
      <c r="M775" s="138"/>
      <c r="N775" s="138"/>
      <c r="O775" s="138"/>
      <c r="Q775" s="138"/>
      <c r="R775" s="138"/>
      <c r="S775" s="138"/>
      <c r="T775" s="138"/>
      <c r="U775" s="138"/>
      <c r="V775" s="138"/>
      <c r="W775" s="138"/>
      <c r="X775" s="136"/>
      <c r="AA775" s="145">
        <v>763</v>
      </c>
      <c r="AB775" s="146" t="str">
        <f t="shared" si="47"/>
        <v/>
      </c>
      <c r="AC775" s="146" t="str">
        <f t="shared" si="48"/>
        <v/>
      </c>
      <c r="AP775" s="149" t="str">
        <f t="shared" si="49"/>
        <v/>
      </c>
      <c r="AQ775" s="149" t="str">
        <f t="shared" si="50"/>
        <v/>
      </c>
    </row>
    <row r="776" spans="2:43" x14ac:dyDescent="0.2">
      <c r="B776" s="194">
        <v>764</v>
      </c>
      <c r="C776" s="249"/>
      <c r="D776" s="249"/>
      <c r="E776" s="138"/>
      <c r="F776" s="138"/>
      <c r="G776" s="218"/>
      <c r="H776" s="138"/>
      <c r="I776" s="138"/>
      <c r="J776" s="138"/>
      <c r="K776" s="138"/>
      <c r="L776" s="138"/>
      <c r="M776" s="138"/>
      <c r="N776" s="138"/>
      <c r="O776" s="138"/>
      <c r="Q776" s="138"/>
      <c r="R776" s="138"/>
      <c r="S776" s="138"/>
      <c r="T776" s="138"/>
      <c r="U776" s="138"/>
      <c r="V776" s="138"/>
      <c r="W776" s="138"/>
      <c r="X776" s="136"/>
      <c r="AA776" s="145">
        <v>764</v>
      </c>
      <c r="AB776" s="146" t="str">
        <f t="shared" si="47"/>
        <v/>
      </c>
      <c r="AC776" s="146" t="str">
        <f t="shared" si="48"/>
        <v/>
      </c>
      <c r="AP776" s="149" t="str">
        <f t="shared" si="49"/>
        <v/>
      </c>
      <c r="AQ776" s="149" t="str">
        <f t="shared" si="50"/>
        <v/>
      </c>
    </row>
    <row r="777" spans="2:43" x14ac:dyDescent="0.2">
      <c r="B777" s="194">
        <v>765</v>
      </c>
      <c r="C777" s="249"/>
      <c r="D777" s="249"/>
      <c r="E777" s="138"/>
      <c r="F777" s="138"/>
      <c r="G777" s="218"/>
      <c r="H777" s="138"/>
      <c r="I777" s="138"/>
      <c r="J777" s="138"/>
      <c r="K777" s="138"/>
      <c r="L777" s="138"/>
      <c r="M777" s="138"/>
      <c r="N777" s="138"/>
      <c r="O777" s="138"/>
      <c r="Q777" s="138"/>
      <c r="R777" s="138"/>
      <c r="S777" s="138"/>
      <c r="T777" s="138"/>
      <c r="U777" s="138"/>
      <c r="V777" s="138"/>
      <c r="W777" s="138"/>
      <c r="X777" s="136"/>
      <c r="AA777" s="145">
        <v>765</v>
      </c>
      <c r="AB777" s="146" t="str">
        <f t="shared" si="47"/>
        <v/>
      </c>
      <c r="AC777" s="146" t="str">
        <f t="shared" si="48"/>
        <v/>
      </c>
      <c r="AP777" s="149" t="str">
        <f t="shared" si="49"/>
        <v/>
      </c>
      <c r="AQ777" s="149" t="str">
        <f t="shared" si="50"/>
        <v/>
      </c>
    </row>
    <row r="778" spans="2:43" x14ac:dyDescent="0.2">
      <c r="B778" s="194">
        <v>766</v>
      </c>
      <c r="C778" s="249"/>
      <c r="D778" s="249"/>
      <c r="E778" s="138"/>
      <c r="F778" s="138"/>
      <c r="G778" s="218"/>
      <c r="H778" s="138"/>
      <c r="I778" s="138"/>
      <c r="J778" s="138"/>
      <c r="K778" s="138"/>
      <c r="L778" s="138"/>
      <c r="M778" s="138"/>
      <c r="N778" s="138"/>
      <c r="O778" s="138"/>
      <c r="Q778" s="138"/>
      <c r="R778" s="138"/>
      <c r="S778" s="138"/>
      <c r="T778" s="138"/>
      <c r="U778" s="138"/>
      <c r="V778" s="138"/>
      <c r="W778" s="138"/>
      <c r="X778" s="136"/>
      <c r="AA778" s="145">
        <v>766</v>
      </c>
      <c r="AB778" s="146" t="str">
        <f t="shared" si="47"/>
        <v/>
      </c>
      <c r="AC778" s="146" t="str">
        <f t="shared" si="48"/>
        <v/>
      </c>
      <c r="AP778" s="149" t="str">
        <f t="shared" si="49"/>
        <v/>
      </c>
      <c r="AQ778" s="149" t="str">
        <f t="shared" si="50"/>
        <v/>
      </c>
    </row>
    <row r="779" spans="2:43" x14ac:dyDescent="0.2">
      <c r="B779" s="194">
        <v>767</v>
      </c>
      <c r="C779" s="249"/>
      <c r="D779" s="249"/>
      <c r="E779" s="138"/>
      <c r="F779" s="138"/>
      <c r="G779" s="218"/>
      <c r="H779" s="138"/>
      <c r="I779" s="138"/>
      <c r="J779" s="138"/>
      <c r="K779" s="138"/>
      <c r="L779" s="138"/>
      <c r="M779" s="138"/>
      <c r="N779" s="138"/>
      <c r="O779" s="138"/>
      <c r="Q779" s="138"/>
      <c r="R779" s="138"/>
      <c r="S779" s="138"/>
      <c r="T779" s="138"/>
      <c r="U779" s="138"/>
      <c r="V779" s="138"/>
      <c r="W779" s="138"/>
      <c r="X779" s="136"/>
      <c r="AA779" s="145">
        <v>767</v>
      </c>
      <c r="AB779" s="146" t="str">
        <f t="shared" si="47"/>
        <v/>
      </c>
      <c r="AC779" s="146" t="str">
        <f t="shared" si="48"/>
        <v/>
      </c>
      <c r="AP779" s="149" t="str">
        <f t="shared" si="49"/>
        <v/>
      </c>
      <c r="AQ779" s="149" t="str">
        <f t="shared" si="50"/>
        <v/>
      </c>
    </row>
    <row r="780" spans="2:43" x14ac:dyDescent="0.2">
      <c r="B780" s="194">
        <v>768</v>
      </c>
      <c r="C780" s="249"/>
      <c r="D780" s="249"/>
      <c r="E780" s="138"/>
      <c r="F780" s="138"/>
      <c r="G780" s="218"/>
      <c r="H780" s="138"/>
      <c r="I780" s="138"/>
      <c r="J780" s="138"/>
      <c r="K780" s="138"/>
      <c r="L780" s="138"/>
      <c r="M780" s="138"/>
      <c r="N780" s="138"/>
      <c r="O780" s="138"/>
      <c r="Q780" s="138"/>
      <c r="R780" s="138"/>
      <c r="S780" s="138"/>
      <c r="T780" s="138"/>
      <c r="U780" s="138"/>
      <c r="V780" s="138"/>
      <c r="W780" s="138"/>
      <c r="X780" s="136"/>
      <c r="AA780" s="145">
        <v>768</v>
      </c>
      <c r="AB780" s="146" t="str">
        <f t="shared" si="47"/>
        <v/>
      </c>
      <c r="AC780" s="146" t="str">
        <f t="shared" si="48"/>
        <v/>
      </c>
      <c r="AP780" s="149" t="str">
        <f t="shared" si="49"/>
        <v/>
      </c>
      <c r="AQ780" s="149" t="str">
        <f t="shared" si="50"/>
        <v/>
      </c>
    </row>
    <row r="781" spans="2:43" x14ac:dyDescent="0.2">
      <c r="B781" s="194">
        <v>769</v>
      </c>
      <c r="C781" s="249"/>
      <c r="D781" s="249"/>
      <c r="E781" s="138"/>
      <c r="F781" s="138"/>
      <c r="G781" s="218"/>
      <c r="H781" s="138"/>
      <c r="I781" s="138"/>
      <c r="J781" s="138"/>
      <c r="K781" s="138"/>
      <c r="L781" s="138"/>
      <c r="M781" s="138"/>
      <c r="N781" s="138"/>
      <c r="O781" s="138"/>
      <c r="Q781" s="138"/>
      <c r="R781" s="138"/>
      <c r="S781" s="138"/>
      <c r="T781" s="138"/>
      <c r="U781" s="138"/>
      <c r="V781" s="138"/>
      <c r="W781" s="138"/>
      <c r="X781" s="136"/>
      <c r="AA781" s="145">
        <v>769</v>
      </c>
      <c r="AB781" s="146" t="str">
        <f t="shared" si="47"/>
        <v/>
      </c>
      <c r="AC781" s="146" t="str">
        <f t="shared" si="48"/>
        <v/>
      </c>
      <c r="AP781" s="149" t="str">
        <f t="shared" si="49"/>
        <v/>
      </c>
      <c r="AQ781" s="149" t="str">
        <f t="shared" si="50"/>
        <v/>
      </c>
    </row>
    <row r="782" spans="2:43" x14ac:dyDescent="0.2">
      <c r="B782" s="194">
        <v>770</v>
      </c>
      <c r="C782" s="249"/>
      <c r="D782" s="249"/>
      <c r="E782" s="138"/>
      <c r="F782" s="138"/>
      <c r="G782" s="218"/>
      <c r="H782" s="138"/>
      <c r="I782" s="138"/>
      <c r="J782" s="138"/>
      <c r="K782" s="138"/>
      <c r="L782" s="138"/>
      <c r="M782" s="138"/>
      <c r="N782" s="138"/>
      <c r="O782" s="138"/>
      <c r="Q782" s="138"/>
      <c r="R782" s="138"/>
      <c r="S782" s="138"/>
      <c r="T782" s="138"/>
      <c r="U782" s="138"/>
      <c r="V782" s="138"/>
      <c r="W782" s="138"/>
      <c r="X782" s="136"/>
      <c r="AA782" s="145">
        <v>770</v>
      </c>
      <c r="AB782" s="146" t="str">
        <f t="shared" ref="AB782:AB845" si="51">IF(AND(C782=1,D782&lt;&gt;0),D782,"")</f>
        <v/>
      </c>
      <c r="AC782" s="146" t="str">
        <f t="shared" ref="AC782:AC845" si="52">IF(AND(C782=2,D782&lt;&gt;0),D782,"")</f>
        <v/>
      </c>
      <c r="AP782" s="149" t="str">
        <f t="shared" si="49"/>
        <v/>
      </c>
      <c r="AQ782" s="149" t="str">
        <f t="shared" si="50"/>
        <v/>
      </c>
    </row>
    <row r="783" spans="2:43" x14ac:dyDescent="0.2">
      <c r="B783" s="194">
        <v>771</v>
      </c>
      <c r="C783" s="249"/>
      <c r="D783" s="249"/>
      <c r="E783" s="138"/>
      <c r="F783" s="138"/>
      <c r="G783" s="218"/>
      <c r="H783" s="138"/>
      <c r="I783" s="138"/>
      <c r="J783" s="138"/>
      <c r="K783" s="138"/>
      <c r="L783" s="138"/>
      <c r="M783" s="138"/>
      <c r="N783" s="138"/>
      <c r="O783" s="138"/>
      <c r="Q783" s="138"/>
      <c r="R783" s="138"/>
      <c r="S783" s="138"/>
      <c r="T783" s="138"/>
      <c r="U783" s="138"/>
      <c r="V783" s="138"/>
      <c r="W783" s="138"/>
      <c r="X783" s="136"/>
      <c r="AA783" s="145">
        <v>771</v>
      </c>
      <c r="AB783" s="146" t="str">
        <f t="shared" si="51"/>
        <v/>
      </c>
      <c r="AC783" s="146" t="str">
        <f t="shared" si="52"/>
        <v/>
      </c>
      <c r="AP783" s="149" t="str">
        <f t="shared" ref="AP783:AP846" si="53">IF(AB782="","",ABS(AB782-$K$13))</f>
        <v/>
      </c>
      <c r="AQ783" s="149" t="str">
        <f t="shared" ref="AQ783:AQ846" si="54">IF(AC782="","",ABS(AC782-$K$14))</f>
        <v/>
      </c>
    </row>
    <row r="784" spans="2:43" x14ac:dyDescent="0.2">
      <c r="B784" s="194">
        <v>772</v>
      </c>
      <c r="C784" s="249"/>
      <c r="D784" s="249"/>
      <c r="E784" s="138"/>
      <c r="F784" s="138"/>
      <c r="G784" s="218"/>
      <c r="H784" s="138"/>
      <c r="I784" s="138"/>
      <c r="J784" s="138"/>
      <c r="K784" s="138"/>
      <c r="L784" s="138"/>
      <c r="M784" s="138"/>
      <c r="N784" s="138"/>
      <c r="O784" s="138"/>
      <c r="Q784" s="138"/>
      <c r="R784" s="138"/>
      <c r="S784" s="138"/>
      <c r="T784" s="138"/>
      <c r="U784" s="138"/>
      <c r="V784" s="138"/>
      <c r="W784" s="138"/>
      <c r="X784" s="136"/>
      <c r="AA784" s="145">
        <v>772</v>
      </c>
      <c r="AB784" s="146" t="str">
        <f t="shared" si="51"/>
        <v/>
      </c>
      <c r="AC784" s="146" t="str">
        <f t="shared" si="52"/>
        <v/>
      </c>
      <c r="AP784" s="149" t="str">
        <f t="shared" si="53"/>
        <v/>
      </c>
      <c r="AQ784" s="149" t="str">
        <f t="shared" si="54"/>
        <v/>
      </c>
    </row>
    <row r="785" spans="2:43" x14ac:dyDescent="0.2">
      <c r="B785" s="194">
        <v>773</v>
      </c>
      <c r="C785" s="249"/>
      <c r="D785" s="249"/>
      <c r="E785" s="138"/>
      <c r="F785" s="138"/>
      <c r="G785" s="218"/>
      <c r="H785" s="138"/>
      <c r="I785" s="138"/>
      <c r="J785" s="138"/>
      <c r="K785" s="138"/>
      <c r="L785" s="138"/>
      <c r="M785" s="138"/>
      <c r="N785" s="138"/>
      <c r="O785" s="138"/>
      <c r="Q785" s="138"/>
      <c r="R785" s="138"/>
      <c r="S785" s="138"/>
      <c r="T785" s="138"/>
      <c r="U785" s="138"/>
      <c r="V785" s="138"/>
      <c r="W785" s="138"/>
      <c r="X785" s="136"/>
      <c r="AA785" s="145">
        <v>773</v>
      </c>
      <c r="AB785" s="146" t="str">
        <f t="shared" si="51"/>
        <v/>
      </c>
      <c r="AC785" s="146" t="str">
        <f t="shared" si="52"/>
        <v/>
      </c>
      <c r="AP785" s="149" t="str">
        <f t="shared" si="53"/>
        <v/>
      </c>
      <c r="AQ785" s="149" t="str">
        <f t="shared" si="54"/>
        <v/>
      </c>
    </row>
    <row r="786" spans="2:43" x14ac:dyDescent="0.2">
      <c r="B786" s="194">
        <v>774</v>
      </c>
      <c r="C786" s="249"/>
      <c r="D786" s="249"/>
      <c r="E786" s="138"/>
      <c r="F786" s="138"/>
      <c r="G786" s="218"/>
      <c r="H786" s="138"/>
      <c r="I786" s="138"/>
      <c r="J786" s="138"/>
      <c r="K786" s="138"/>
      <c r="L786" s="138"/>
      <c r="M786" s="138"/>
      <c r="N786" s="138"/>
      <c r="O786" s="138"/>
      <c r="Q786" s="138"/>
      <c r="R786" s="138"/>
      <c r="S786" s="138"/>
      <c r="T786" s="138"/>
      <c r="U786" s="138"/>
      <c r="V786" s="138"/>
      <c r="W786" s="138"/>
      <c r="X786" s="136"/>
      <c r="AA786" s="145">
        <v>774</v>
      </c>
      <c r="AB786" s="146" t="str">
        <f t="shared" si="51"/>
        <v/>
      </c>
      <c r="AC786" s="146" t="str">
        <f t="shared" si="52"/>
        <v/>
      </c>
      <c r="AP786" s="149" t="str">
        <f t="shared" si="53"/>
        <v/>
      </c>
      <c r="AQ786" s="149" t="str">
        <f t="shared" si="54"/>
        <v/>
      </c>
    </row>
    <row r="787" spans="2:43" x14ac:dyDescent="0.2">
      <c r="B787" s="194">
        <v>775</v>
      </c>
      <c r="C787" s="249"/>
      <c r="D787" s="249"/>
      <c r="E787" s="138"/>
      <c r="F787" s="138"/>
      <c r="G787" s="218"/>
      <c r="H787" s="138"/>
      <c r="I787" s="138"/>
      <c r="J787" s="138"/>
      <c r="K787" s="138"/>
      <c r="L787" s="138"/>
      <c r="M787" s="138"/>
      <c r="N787" s="138"/>
      <c r="O787" s="138"/>
      <c r="Q787" s="138"/>
      <c r="R787" s="138"/>
      <c r="S787" s="138"/>
      <c r="T787" s="138"/>
      <c r="U787" s="138"/>
      <c r="V787" s="138"/>
      <c r="W787" s="138"/>
      <c r="X787" s="136"/>
      <c r="AA787" s="145">
        <v>775</v>
      </c>
      <c r="AB787" s="146" t="str">
        <f t="shared" si="51"/>
        <v/>
      </c>
      <c r="AC787" s="146" t="str">
        <f t="shared" si="52"/>
        <v/>
      </c>
      <c r="AP787" s="149" t="str">
        <f t="shared" si="53"/>
        <v/>
      </c>
      <c r="AQ787" s="149" t="str">
        <f t="shared" si="54"/>
        <v/>
      </c>
    </row>
    <row r="788" spans="2:43" x14ac:dyDescent="0.2">
      <c r="B788" s="194">
        <v>776</v>
      </c>
      <c r="C788" s="249"/>
      <c r="D788" s="249"/>
      <c r="E788" s="138"/>
      <c r="F788" s="138"/>
      <c r="G788" s="218"/>
      <c r="H788" s="138"/>
      <c r="I788" s="138"/>
      <c r="J788" s="138"/>
      <c r="K788" s="138"/>
      <c r="L788" s="138"/>
      <c r="M788" s="138"/>
      <c r="N788" s="138"/>
      <c r="O788" s="138"/>
      <c r="Q788" s="138"/>
      <c r="R788" s="138"/>
      <c r="S788" s="138"/>
      <c r="T788" s="138"/>
      <c r="U788" s="138"/>
      <c r="V788" s="138"/>
      <c r="W788" s="138"/>
      <c r="X788" s="136"/>
      <c r="AA788" s="145">
        <v>776</v>
      </c>
      <c r="AB788" s="146" t="str">
        <f t="shared" si="51"/>
        <v/>
      </c>
      <c r="AC788" s="146" t="str">
        <f t="shared" si="52"/>
        <v/>
      </c>
      <c r="AP788" s="149" t="str">
        <f t="shared" si="53"/>
        <v/>
      </c>
      <c r="AQ788" s="149" t="str">
        <f t="shared" si="54"/>
        <v/>
      </c>
    </row>
    <row r="789" spans="2:43" x14ac:dyDescent="0.2">
      <c r="B789" s="194">
        <v>777</v>
      </c>
      <c r="C789" s="249"/>
      <c r="D789" s="249"/>
      <c r="E789" s="138"/>
      <c r="F789" s="138"/>
      <c r="G789" s="218"/>
      <c r="H789" s="138"/>
      <c r="I789" s="138"/>
      <c r="J789" s="138"/>
      <c r="K789" s="138"/>
      <c r="L789" s="138"/>
      <c r="M789" s="138"/>
      <c r="N789" s="138"/>
      <c r="O789" s="138"/>
      <c r="Q789" s="138"/>
      <c r="R789" s="138"/>
      <c r="S789" s="138"/>
      <c r="T789" s="138"/>
      <c r="U789" s="138"/>
      <c r="V789" s="138"/>
      <c r="W789" s="138"/>
      <c r="X789" s="136"/>
      <c r="AA789" s="145">
        <v>777</v>
      </c>
      <c r="AB789" s="146" t="str">
        <f t="shared" si="51"/>
        <v/>
      </c>
      <c r="AC789" s="146" t="str">
        <f t="shared" si="52"/>
        <v/>
      </c>
      <c r="AP789" s="149" t="str">
        <f t="shared" si="53"/>
        <v/>
      </c>
      <c r="AQ789" s="149" t="str">
        <f t="shared" si="54"/>
        <v/>
      </c>
    </row>
    <row r="790" spans="2:43" x14ac:dyDescent="0.2">
      <c r="B790" s="194">
        <v>778</v>
      </c>
      <c r="C790" s="249"/>
      <c r="D790" s="249"/>
      <c r="E790" s="138"/>
      <c r="F790" s="138"/>
      <c r="G790" s="218"/>
      <c r="H790" s="138"/>
      <c r="I790" s="138"/>
      <c r="J790" s="138"/>
      <c r="K790" s="138"/>
      <c r="L790" s="138"/>
      <c r="M790" s="138"/>
      <c r="N790" s="138"/>
      <c r="O790" s="138"/>
      <c r="Q790" s="138"/>
      <c r="R790" s="138"/>
      <c r="S790" s="138"/>
      <c r="T790" s="138"/>
      <c r="U790" s="138"/>
      <c r="V790" s="138"/>
      <c r="W790" s="138"/>
      <c r="X790" s="136"/>
      <c r="AA790" s="145">
        <v>778</v>
      </c>
      <c r="AB790" s="146" t="str">
        <f t="shared" si="51"/>
        <v/>
      </c>
      <c r="AC790" s="146" t="str">
        <f t="shared" si="52"/>
        <v/>
      </c>
      <c r="AP790" s="149" t="str">
        <f t="shared" si="53"/>
        <v/>
      </c>
      <c r="AQ790" s="149" t="str">
        <f t="shared" si="54"/>
        <v/>
      </c>
    </row>
    <row r="791" spans="2:43" x14ac:dyDescent="0.2">
      <c r="B791" s="194">
        <v>779</v>
      </c>
      <c r="C791" s="249"/>
      <c r="D791" s="249"/>
      <c r="E791" s="138"/>
      <c r="F791" s="138"/>
      <c r="G791" s="218"/>
      <c r="H791" s="138"/>
      <c r="I791" s="138"/>
      <c r="J791" s="138"/>
      <c r="K791" s="138"/>
      <c r="L791" s="138"/>
      <c r="M791" s="138"/>
      <c r="N791" s="138"/>
      <c r="O791" s="138"/>
      <c r="Q791" s="138"/>
      <c r="R791" s="138"/>
      <c r="S791" s="138"/>
      <c r="T791" s="138"/>
      <c r="U791" s="138"/>
      <c r="V791" s="138"/>
      <c r="W791" s="138"/>
      <c r="X791" s="136"/>
      <c r="AA791" s="145">
        <v>779</v>
      </c>
      <c r="AB791" s="146" t="str">
        <f t="shared" si="51"/>
        <v/>
      </c>
      <c r="AC791" s="146" t="str">
        <f t="shared" si="52"/>
        <v/>
      </c>
      <c r="AP791" s="149" t="str">
        <f t="shared" si="53"/>
        <v/>
      </c>
      <c r="AQ791" s="149" t="str">
        <f t="shared" si="54"/>
        <v/>
      </c>
    </row>
    <row r="792" spans="2:43" x14ac:dyDescent="0.2">
      <c r="B792" s="194">
        <v>780</v>
      </c>
      <c r="C792" s="249"/>
      <c r="D792" s="249"/>
      <c r="E792" s="138"/>
      <c r="F792" s="138"/>
      <c r="G792" s="218"/>
      <c r="H792" s="138"/>
      <c r="I792" s="138"/>
      <c r="J792" s="138"/>
      <c r="K792" s="138"/>
      <c r="L792" s="138"/>
      <c r="M792" s="138"/>
      <c r="N792" s="138"/>
      <c r="O792" s="138"/>
      <c r="Q792" s="138"/>
      <c r="R792" s="138"/>
      <c r="S792" s="138"/>
      <c r="T792" s="138"/>
      <c r="U792" s="138"/>
      <c r="V792" s="138"/>
      <c r="W792" s="138"/>
      <c r="X792" s="136"/>
      <c r="AA792" s="145">
        <v>780</v>
      </c>
      <c r="AB792" s="146" t="str">
        <f t="shared" si="51"/>
        <v/>
      </c>
      <c r="AC792" s="146" t="str">
        <f t="shared" si="52"/>
        <v/>
      </c>
      <c r="AP792" s="149" t="str">
        <f t="shared" si="53"/>
        <v/>
      </c>
      <c r="AQ792" s="149" t="str">
        <f t="shared" si="54"/>
        <v/>
      </c>
    </row>
    <row r="793" spans="2:43" x14ac:dyDescent="0.2">
      <c r="B793" s="194">
        <v>781</v>
      </c>
      <c r="C793" s="249"/>
      <c r="D793" s="249"/>
      <c r="E793" s="138"/>
      <c r="F793" s="138"/>
      <c r="G793" s="218"/>
      <c r="H793" s="138"/>
      <c r="I793" s="138"/>
      <c r="J793" s="138"/>
      <c r="K793" s="138"/>
      <c r="L793" s="138"/>
      <c r="M793" s="138"/>
      <c r="N793" s="138"/>
      <c r="O793" s="138"/>
      <c r="Q793" s="138"/>
      <c r="R793" s="138"/>
      <c r="S793" s="138"/>
      <c r="T793" s="138"/>
      <c r="U793" s="138"/>
      <c r="V793" s="138"/>
      <c r="W793" s="138"/>
      <c r="X793" s="136"/>
      <c r="AA793" s="145">
        <v>781</v>
      </c>
      <c r="AB793" s="146" t="str">
        <f t="shared" si="51"/>
        <v/>
      </c>
      <c r="AC793" s="146" t="str">
        <f t="shared" si="52"/>
        <v/>
      </c>
      <c r="AP793" s="149" t="str">
        <f t="shared" si="53"/>
        <v/>
      </c>
      <c r="AQ793" s="149" t="str">
        <f t="shared" si="54"/>
        <v/>
      </c>
    </row>
    <row r="794" spans="2:43" x14ac:dyDescent="0.2">
      <c r="B794" s="194">
        <v>782</v>
      </c>
      <c r="C794" s="249"/>
      <c r="D794" s="249"/>
      <c r="E794" s="138"/>
      <c r="F794" s="138"/>
      <c r="G794" s="218"/>
      <c r="H794" s="138"/>
      <c r="I794" s="138"/>
      <c r="J794" s="138"/>
      <c r="K794" s="138"/>
      <c r="L794" s="138"/>
      <c r="M794" s="138"/>
      <c r="N794" s="138"/>
      <c r="O794" s="138"/>
      <c r="Q794" s="138"/>
      <c r="R794" s="138"/>
      <c r="S794" s="138"/>
      <c r="T794" s="138"/>
      <c r="U794" s="138"/>
      <c r="V794" s="138"/>
      <c r="W794" s="138"/>
      <c r="X794" s="136"/>
      <c r="AA794" s="145">
        <v>782</v>
      </c>
      <c r="AB794" s="146" t="str">
        <f t="shared" si="51"/>
        <v/>
      </c>
      <c r="AC794" s="146" t="str">
        <f t="shared" si="52"/>
        <v/>
      </c>
      <c r="AP794" s="149" t="str">
        <f t="shared" si="53"/>
        <v/>
      </c>
      <c r="AQ794" s="149" t="str">
        <f t="shared" si="54"/>
        <v/>
      </c>
    </row>
    <row r="795" spans="2:43" x14ac:dyDescent="0.2">
      <c r="B795" s="194">
        <v>783</v>
      </c>
      <c r="C795" s="249"/>
      <c r="D795" s="249"/>
      <c r="E795" s="138"/>
      <c r="F795" s="138"/>
      <c r="G795" s="218"/>
      <c r="H795" s="138"/>
      <c r="I795" s="138"/>
      <c r="J795" s="138"/>
      <c r="K795" s="138"/>
      <c r="L795" s="138"/>
      <c r="M795" s="138"/>
      <c r="N795" s="138"/>
      <c r="O795" s="138"/>
      <c r="Q795" s="138"/>
      <c r="R795" s="138"/>
      <c r="S795" s="138"/>
      <c r="T795" s="138"/>
      <c r="U795" s="138"/>
      <c r="V795" s="138"/>
      <c r="W795" s="138"/>
      <c r="X795" s="136"/>
      <c r="AA795" s="145">
        <v>783</v>
      </c>
      <c r="AB795" s="146" t="str">
        <f t="shared" si="51"/>
        <v/>
      </c>
      <c r="AC795" s="146" t="str">
        <f t="shared" si="52"/>
        <v/>
      </c>
      <c r="AP795" s="149" t="str">
        <f t="shared" si="53"/>
        <v/>
      </c>
      <c r="AQ795" s="149" t="str">
        <f t="shared" si="54"/>
        <v/>
      </c>
    </row>
    <row r="796" spans="2:43" x14ac:dyDescent="0.2">
      <c r="B796" s="194">
        <v>784</v>
      </c>
      <c r="C796" s="249"/>
      <c r="D796" s="249"/>
      <c r="E796" s="138"/>
      <c r="F796" s="138"/>
      <c r="G796" s="218"/>
      <c r="H796" s="138"/>
      <c r="I796" s="138"/>
      <c r="J796" s="138"/>
      <c r="K796" s="138"/>
      <c r="L796" s="138"/>
      <c r="M796" s="138"/>
      <c r="N796" s="138"/>
      <c r="O796" s="138"/>
      <c r="Q796" s="138"/>
      <c r="R796" s="138"/>
      <c r="S796" s="138"/>
      <c r="T796" s="138"/>
      <c r="U796" s="138"/>
      <c r="V796" s="138"/>
      <c r="W796" s="138"/>
      <c r="X796" s="136"/>
      <c r="AA796" s="145">
        <v>784</v>
      </c>
      <c r="AB796" s="146" t="str">
        <f t="shared" si="51"/>
        <v/>
      </c>
      <c r="AC796" s="146" t="str">
        <f t="shared" si="52"/>
        <v/>
      </c>
      <c r="AP796" s="149" t="str">
        <f t="shared" si="53"/>
        <v/>
      </c>
      <c r="AQ796" s="149" t="str">
        <f t="shared" si="54"/>
        <v/>
      </c>
    </row>
    <row r="797" spans="2:43" x14ac:dyDescent="0.2">
      <c r="B797" s="194">
        <v>785</v>
      </c>
      <c r="C797" s="249"/>
      <c r="D797" s="249"/>
      <c r="E797" s="138"/>
      <c r="F797" s="138"/>
      <c r="G797" s="218"/>
      <c r="H797" s="138"/>
      <c r="I797" s="138"/>
      <c r="J797" s="138"/>
      <c r="K797" s="138"/>
      <c r="L797" s="138"/>
      <c r="M797" s="138"/>
      <c r="N797" s="138"/>
      <c r="O797" s="138"/>
      <c r="Q797" s="138"/>
      <c r="R797" s="138"/>
      <c r="S797" s="138"/>
      <c r="T797" s="138"/>
      <c r="U797" s="138"/>
      <c r="V797" s="138"/>
      <c r="W797" s="138"/>
      <c r="X797" s="136"/>
      <c r="AA797" s="145">
        <v>785</v>
      </c>
      <c r="AB797" s="146" t="str">
        <f t="shared" si="51"/>
        <v/>
      </c>
      <c r="AC797" s="146" t="str">
        <f t="shared" si="52"/>
        <v/>
      </c>
      <c r="AP797" s="149" t="str">
        <f t="shared" si="53"/>
        <v/>
      </c>
      <c r="AQ797" s="149" t="str">
        <f t="shared" si="54"/>
        <v/>
      </c>
    </row>
    <row r="798" spans="2:43" x14ac:dyDescent="0.2">
      <c r="B798" s="194">
        <v>786</v>
      </c>
      <c r="C798" s="249"/>
      <c r="D798" s="249"/>
      <c r="E798" s="138"/>
      <c r="F798" s="138"/>
      <c r="G798" s="218"/>
      <c r="H798" s="138"/>
      <c r="I798" s="138"/>
      <c r="J798" s="138"/>
      <c r="K798" s="138"/>
      <c r="L798" s="138"/>
      <c r="M798" s="138"/>
      <c r="N798" s="138"/>
      <c r="O798" s="138"/>
      <c r="Q798" s="138"/>
      <c r="R798" s="138"/>
      <c r="S798" s="138"/>
      <c r="T798" s="138"/>
      <c r="U798" s="138"/>
      <c r="V798" s="138"/>
      <c r="W798" s="138"/>
      <c r="X798" s="136"/>
      <c r="AA798" s="145">
        <v>786</v>
      </c>
      <c r="AB798" s="146" t="str">
        <f t="shared" si="51"/>
        <v/>
      </c>
      <c r="AC798" s="146" t="str">
        <f t="shared" si="52"/>
        <v/>
      </c>
      <c r="AP798" s="149" t="str">
        <f t="shared" si="53"/>
        <v/>
      </c>
      <c r="AQ798" s="149" t="str">
        <f t="shared" si="54"/>
        <v/>
      </c>
    </row>
    <row r="799" spans="2:43" x14ac:dyDescent="0.2">
      <c r="B799" s="194">
        <v>787</v>
      </c>
      <c r="C799" s="249"/>
      <c r="D799" s="249"/>
      <c r="E799" s="138"/>
      <c r="F799" s="138"/>
      <c r="G799" s="218"/>
      <c r="H799" s="138"/>
      <c r="I799" s="138"/>
      <c r="J799" s="138"/>
      <c r="K799" s="138"/>
      <c r="L799" s="138"/>
      <c r="M799" s="138"/>
      <c r="N799" s="138"/>
      <c r="O799" s="138"/>
      <c r="Q799" s="138"/>
      <c r="R799" s="138"/>
      <c r="S799" s="138"/>
      <c r="T799" s="138"/>
      <c r="U799" s="138"/>
      <c r="V799" s="138"/>
      <c r="W799" s="138"/>
      <c r="X799" s="136"/>
      <c r="AA799" s="145">
        <v>787</v>
      </c>
      <c r="AB799" s="146" t="str">
        <f t="shared" si="51"/>
        <v/>
      </c>
      <c r="AC799" s="146" t="str">
        <f t="shared" si="52"/>
        <v/>
      </c>
      <c r="AP799" s="149" t="str">
        <f t="shared" si="53"/>
        <v/>
      </c>
      <c r="AQ799" s="149" t="str">
        <f t="shared" si="54"/>
        <v/>
      </c>
    </row>
    <row r="800" spans="2:43" x14ac:dyDescent="0.2">
      <c r="B800" s="194">
        <v>788</v>
      </c>
      <c r="C800" s="249"/>
      <c r="D800" s="249"/>
      <c r="E800" s="138"/>
      <c r="F800" s="138"/>
      <c r="G800" s="218"/>
      <c r="H800" s="138"/>
      <c r="I800" s="138"/>
      <c r="J800" s="138"/>
      <c r="K800" s="138"/>
      <c r="L800" s="138"/>
      <c r="M800" s="138"/>
      <c r="N800" s="138"/>
      <c r="O800" s="138"/>
      <c r="Q800" s="138"/>
      <c r="R800" s="138"/>
      <c r="S800" s="138"/>
      <c r="T800" s="138"/>
      <c r="U800" s="138"/>
      <c r="V800" s="138"/>
      <c r="W800" s="138"/>
      <c r="X800" s="136"/>
      <c r="AA800" s="145">
        <v>788</v>
      </c>
      <c r="AB800" s="146" t="str">
        <f t="shared" si="51"/>
        <v/>
      </c>
      <c r="AC800" s="146" t="str">
        <f t="shared" si="52"/>
        <v/>
      </c>
      <c r="AP800" s="149" t="str">
        <f t="shared" si="53"/>
        <v/>
      </c>
      <c r="AQ800" s="149" t="str">
        <f t="shared" si="54"/>
        <v/>
      </c>
    </row>
    <row r="801" spans="2:43" x14ac:dyDescent="0.2">
      <c r="B801" s="194">
        <v>789</v>
      </c>
      <c r="C801" s="249"/>
      <c r="D801" s="249"/>
      <c r="E801" s="138"/>
      <c r="F801" s="138"/>
      <c r="G801" s="218"/>
      <c r="H801" s="138"/>
      <c r="I801" s="138"/>
      <c r="J801" s="138"/>
      <c r="K801" s="138"/>
      <c r="L801" s="138"/>
      <c r="M801" s="138"/>
      <c r="N801" s="138"/>
      <c r="O801" s="138"/>
      <c r="Q801" s="138"/>
      <c r="R801" s="138"/>
      <c r="S801" s="138"/>
      <c r="T801" s="138"/>
      <c r="U801" s="138"/>
      <c r="V801" s="138"/>
      <c r="W801" s="138"/>
      <c r="X801" s="136"/>
      <c r="AA801" s="145">
        <v>789</v>
      </c>
      <c r="AB801" s="146" t="str">
        <f t="shared" si="51"/>
        <v/>
      </c>
      <c r="AC801" s="146" t="str">
        <f t="shared" si="52"/>
        <v/>
      </c>
      <c r="AP801" s="149" t="str">
        <f t="shared" si="53"/>
        <v/>
      </c>
      <c r="AQ801" s="149" t="str">
        <f t="shared" si="54"/>
        <v/>
      </c>
    </row>
    <row r="802" spans="2:43" x14ac:dyDescent="0.2">
      <c r="B802" s="194">
        <v>790</v>
      </c>
      <c r="C802" s="249"/>
      <c r="D802" s="249"/>
      <c r="E802" s="138"/>
      <c r="F802" s="138"/>
      <c r="G802" s="218"/>
      <c r="H802" s="138"/>
      <c r="I802" s="138"/>
      <c r="J802" s="138"/>
      <c r="K802" s="138"/>
      <c r="L802" s="138"/>
      <c r="M802" s="138"/>
      <c r="N802" s="138"/>
      <c r="O802" s="138"/>
      <c r="Q802" s="138"/>
      <c r="R802" s="138"/>
      <c r="S802" s="138"/>
      <c r="T802" s="138"/>
      <c r="U802" s="138"/>
      <c r="V802" s="138"/>
      <c r="W802" s="138"/>
      <c r="X802" s="136"/>
      <c r="AA802" s="145">
        <v>790</v>
      </c>
      <c r="AB802" s="146" t="str">
        <f t="shared" si="51"/>
        <v/>
      </c>
      <c r="AC802" s="146" t="str">
        <f t="shared" si="52"/>
        <v/>
      </c>
      <c r="AP802" s="149" t="str">
        <f t="shared" si="53"/>
        <v/>
      </c>
      <c r="AQ802" s="149" t="str">
        <f t="shared" si="54"/>
        <v/>
      </c>
    </row>
    <row r="803" spans="2:43" x14ac:dyDescent="0.2">
      <c r="B803" s="194">
        <v>791</v>
      </c>
      <c r="C803" s="249"/>
      <c r="D803" s="249"/>
      <c r="E803" s="138"/>
      <c r="F803" s="138"/>
      <c r="G803" s="218"/>
      <c r="H803" s="138"/>
      <c r="I803" s="138"/>
      <c r="J803" s="138"/>
      <c r="K803" s="138"/>
      <c r="L803" s="138"/>
      <c r="M803" s="138"/>
      <c r="N803" s="138"/>
      <c r="O803" s="138"/>
      <c r="Q803" s="138"/>
      <c r="R803" s="138"/>
      <c r="S803" s="138"/>
      <c r="T803" s="138"/>
      <c r="U803" s="138"/>
      <c r="V803" s="138"/>
      <c r="W803" s="138"/>
      <c r="X803" s="136"/>
      <c r="AA803" s="145">
        <v>791</v>
      </c>
      <c r="AB803" s="146" t="str">
        <f t="shared" si="51"/>
        <v/>
      </c>
      <c r="AC803" s="146" t="str">
        <f t="shared" si="52"/>
        <v/>
      </c>
      <c r="AP803" s="149" t="str">
        <f t="shared" si="53"/>
        <v/>
      </c>
      <c r="AQ803" s="149" t="str">
        <f t="shared" si="54"/>
        <v/>
      </c>
    </row>
    <row r="804" spans="2:43" x14ac:dyDescent="0.2">
      <c r="B804" s="194">
        <v>792</v>
      </c>
      <c r="C804" s="249"/>
      <c r="D804" s="249"/>
      <c r="E804" s="138"/>
      <c r="F804" s="138"/>
      <c r="G804" s="218"/>
      <c r="H804" s="138"/>
      <c r="I804" s="138"/>
      <c r="J804" s="138"/>
      <c r="K804" s="138"/>
      <c r="L804" s="138"/>
      <c r="M804" s="138"/>
      <c r="N804" s="138"/>
      <c r="O804" s="138"/>
      <c r="Q804" s="138"/>
      <c r="R804" s="138"/>
      <c r="S804" s="138"/>
      <c r="T804" s="138"/>
      <c r="U804" s="138"/>
      <c r="V804" s="138"/>
      <c r="W804" s="138"/>
      <c r="X804" s="136"/>
      <c r="AA804" s="145">
        <v>792</v>
      </c>
      <c r="AB804" s="146" t="str">
        <f t="shared" si="51"/>
        <v/>
      </c>
      <c r="AC804" s="146" t="str">
        <f t="shared" si="52"/>
        <v/>
      </c>
      <c r="AP804" s="149" t="str">
        <f t="shared" si="53"/>
        <v/>
      </c>
      <c r="AQ804" s="149" t="str">
        <f t="shared" si="54"/>
        <v/>
      </c>
    </row>
    <row r="805" spans="2:43" x14ac:dyDescent="0.2">
      <c r="B805" s="194">
        <v>793</v>
      </c>
      <c r="C805" s="249"/>
      <c r="D805" s="249"/>
      <c r="E805" s="138"/>
      <c r="F805" s="138"/>
      <c r="G805" s="218"/>
      <c r="H805" s="138"/>
      <c r="I805" s="138"/>
      <c r="J805" s="138"/>
      <c r="K805" s="138"/>
      <c r="L805" s="138"/>
      <c r="M805" s="138"/>
      <c r="N805" s="138"/>
      <c r="O805" s="138"/>
      <c r="Q805" s="138"/>
      <c r="R805" s="138"/>
      <c r="S805" s="138"/>
      <c r="T805" s="138"/>
      <c r="U805" s="138"/>
      <c r="V805" s="138"/>
      <c r="W805" s="138"/>
      <c r="X805" s="136"/>
      <c r="AA805" s="145">
        <v>793</v>
      </c>
      <c r="AB805" s="146" t="str">
        <f t="shared" si="51"/>
        <v/>
      </c>
      <c r="AC805" s="146" t="str">
        <f t="shared" si="52"/>
        <v/>
      </c>
      <c r="AP805" s="149" t="str">
        <f t="shared" si="53"/>
        <v/>
      </c>
      <c r="AQ805" s="149" t="str">
        <f t="shared" si="54"/>
        <v/>
      </c>
    </row>
    <row r="806" spans="2:43" x14ac:dyDescent="0.2">
      <c r="B806" s="194">
        <v>794</v>
      </c>
      <c r="C806" s="249"/>
      <c r="D806" s="249"/>
      <c r="E806" s="138"/>
      <c r="F806" s="138"/>
      <c r="G806" s="218"/>
      <c r="H806" s="138"/>
      <c r="I806" s="138"/>
      <c r="J806" s="138"/>
      <c r="K806" s="138"/>
      <c r="L806" s="138"/>
      <c r="M806" s="138"/>
      <c r="N806" s="138"/>
      <c r="O806" s="138"/>
      <c r="Q806" s="138"/>
      <c r="R806" s="138"/>
      <c r="S806" s="138"/>
      <c r="T806" s="138"/>
      <c r="U806" s="138"/>
      <c r="V806" s="138"/>
      <c r="W806" s="138"/>
      <c r="X806" s="136"/>
      <c r="AA806" s="145">
        <v>794</v>
      </c>
      <c r="AB806" s="146" t="str">
        <f t="shared" si="51"/>
        <v/>
      </c>
      <c r="AC806" s="146" t="str">
        <f t="shared" si="52"/>
        <v/>
      </c>
      <c r="AP806" s="149" t="str">
        <f t="shared" si="53"/>
        <v/>
      </c>
      <c r="AQ806" s="149" t="str">
        <f t="shared" si="54"/>
        <v/>
      </c>
    </row>
    <row r="807" spans="2:43" x14ac:dyDescent="0.2">
      <c r="B807" s="194">
        <v>795</v>
      </c>
      <c r="C807" s="249"/>
      <c r="D807" s="249"/>
      <c r="E807" s="138"/>
      <c r="F807" s="138"/>
      <c r="G807" s="218"/>
      <c r="H807" s="138"/>
      <c r="I807" s="138"/>
      <c r="J807" s="138"/>
      <c r="K807" s="138"/>
      <c r="L807" s="138"/>
      <c r="M807" s="138"/>
      <c r="N807" s="138"/>
      <c r="O807" s="138"/>
      <c r="Q807" s="138"/>
      <c r="R807" s="138"/>
      <c r="S807" s="138"/>
      <c r="T807" s="138"/>
      <c r="U807" s="138"/>
      <c r="V807" s="138"/>
      <c r="W807" s="138"/>
      <c r="X807" s="136"/>
      <c r="AA807" s="145">
        <v>795</v>
      </c>
      <c r="AB807" s="146" t="str">
        <f t="shared" si="51"/>
        <v/>
      </c>
      <c r="AC807" s="146" t="str">
        <f t="shared" si="52"/>
        <v/>
      </c>
      <c r="AP807" s="149" t="str">
        <f t="shared" si="53"/>
        <v/>
      </c>
      <c r="AQ807" s="149" t="str">
        <f t="shared" si="54"/>
        <v/>
      </c>
    </row>
    <row r="808" spans="2:43" x14ac:dyDescent="0.2">
      <c r="B808" s="194">
        <v>796</v>
      </c>
      <c r="C808" s="249"/>
      <c r="D808" s="249"/>
      <c r="E808" s="138"/>
      <c r="F808" s="138"/>
      <c r="G808" s="218"/>
      <c r="H808" s="138"/>
      <c r="I808" s="138"/>
      <c r="J808" s="138"/>
      <c r="K808" s="138"/>
      <c r="L808" s="138"/>
      <c r="M808" s="138"/>
      <c r="N808" s="138"/>
      <c r="O808" s="138"/>
      <c r="Q808" s="138"/>
      <c r="R808" s="138"/>
      <c r="S808" s="138"/>
      <c r="T808" s="138"/>
      <c r="U808" s="138"/>
      <c r="V808" s="138"/>
      <c r="W808" s="138"/>
      <c r="X808" s="136"/>
      <c r="AA808" s="145">
        <v>796</v>
      </c>
      <c r="AB808" s="146" t="str">
        <f t="shared" si="51"/>
        <v/>
      </c>
      <c r="AC808" s="146" t="str">
        <f t="shared" si="52"/>
        <v/>
      </c>
      <c r="AP808" s="149" t="str">
        <f t="shared" si="53"/>
        <v/>
      </c>
      <c r="AQ808" s="149" t="str">
        <f t="shared" si="54"/>
        <v/>
      </c>
    </row>
    <row r="809" spans="2:43" x14ac:dyDescent="0.2">
      <c r="B809" s="194">
        <v>797</v>
      </c>
      <c r="C809" s="249"/>
      <c r="D809" s="249"/>
      <c r="E809" s="138"/>
      <c r="F809" s="138"/>
      <c r="G809" s="218"/>
      <c r="H809" s="138"/>
      <c r="I809" s="138"/>
      <c r="J809" s="138"/>
      <c r="K809" s="138"/>
      <c r="L809" s="138"/>
      <c r="M809" s="138"/>
      <c r="N809" s="138"/>
      <c r="O809" s="138"/>
      <c r="Q809" s="138"/>
      <c r="R809" s="138"/>
      <c r="S809" s="138"/>
      <c r="T809" s="138"/>
      <c r="U809" s="138"/>
      <c r="V809" s="138"/>
      <c r="W809" s="138"/>
      <c r="X809" s="136"/>
      <c r="AA809" s="145">
        <v>797</v>
      </c>
      <c r="AB809" s="146" t="str">
        <f t="shared" si="51"/>
        <v/>
      </c>
      <c r="AC809" s="146" t="str">
        <f t="shared" si="52"/>
        <v/>
      </c>
      <c r="AP809" s="149" t="str">
        <f t="shared" si="53"/>
        <v/>
      </c>
      <c r="AQ809" s="149" t="str">
        <f t="shared" si="54"/>
        <v/>
      </c>
    </row>
    <row r="810" spans="2:43" x14ac:dyDescent="0.2">
      <c r="B810" s="194">
        <v>798</v>
      </c>
      <c r="C810" s="249"/>
      <c r="D810" s="249"/>
      <c r="E810" s="138"/>
      <c r="F810" s="138"/>
      <c r="G810" s="218"/>
      <c r="H810" s="138"/>
      <c r="I810" s="138"/>
      <c r="J810" s="138"/>
      <c r="K810" s="138"/>
      <c r="L810" s="138"/>
      <c r="M810" s="138"/>
      <c r="N810" s="138"/>
      <c r="O810" s="138"/>
      <c r="Q810" s="138"/>
      <c r="R810" s="138"/>
      <c r="S810" s="138"/>
      <c r="T810" s="138"/>
      <c r="U810" s="138"/>
      <c r="V810" s="138"/>
      <c r="W810" s="138"/>
      <c r="X810" s="136"/>
      <c r="AA810" s="145">
        <v>798</v>
      </c>
      <c r="AB810" s="146" t="str">
        <f t="shared" si="51"/>
        <v/>
      </c>
      <c r="AC810" s="146" t="str">
        <f t="shared" si="52"/>
        <v/>
      </c>
      <c r="AP810" s="149" t="str">
        <f t="shared" si="53"/>
        <v/>
      </c>
      <c r="AQ810" s="149" t="str">
        <f t="shared" si="54"/>
        <v/>
      </c>
    </row>
    <row r="811" spans="2:43" x14ac:dyDescent="0.2">
      <c r="B811" s="194">
        <v>799</v>
      </c>
      <c r="C811" s="249"/>
      <c r="D811" s="249"/>
      <c r="E811" s="138"/>
      <c r="F811" s="138"/>
      <c r="G811" s="218"/>
      <c r="H811" s="138"/>
      <c r="I811" s="138"/>
      <c r="J811" s="138"/>
      <c r="K811" s="138"/>
      <c r="L811" s="138"/>
      <c r="M811" s="138"/>
      <c r="N811" s="138"/>
      <c r="O811" s="138"/>
      <c r="Q811" s="138"/>
      <c r="R811" s="138"/>
      <c r="S811" s="138"/>
      <c r="T811" s="138"/>
      <c r="U811" s="138"/>
      <c r="V811" s="138"/>
      <c r="W811" s="138"/>
      <c r="X811" s="136"/>
      <c r="AA811" s="145">
        <v>799</v>
      </c>
      <c r="AB811" s="146" t="str">
        <f t="shared" si="51"/>
        <v/>
      </c>
      <c r="AC811" s="146" t="str">
        <f t="shared" si="52"/>
        <v/>
      </c>
      <c r="AP811" s="149" t="str">
        <f t="shared" si="53"/>
        <v/>
      </c>
      <c r="AQ811" s="149" t="str">
        <f t="shared" si="54"/>
        <v/>
      </c>
    </row>
    <row r="812" spans="2:43" x14ac:dyDescent="0.2">
      <c r="B812" s="194">
        <v>800</v>
      </c>
      <c r="C812" s="249"/>
      <c r="D812" s="249"/>
      <c r="E812" s="138"/>
      <c r="F812" s="138"/>
      <c r="G812" s="218"/>
      <c r="H812" s="138"/>
      <c r="I812" s="138"/>
      <c r="J812" s="138"/>
      <c r="K812" s="138"/>
      <c r="L812" s="138"/>
      <c r="M812" s="138"/>
      <c r="N812" s="138"/>
      <c r="O812" s="138"/>
      <c r="Q812" s="138"/>
      <c r="R812" s="138"/>
      <c r="S812" s="138"/>
      <c r="T812" s="138"/>
      <c r="U812" s="138"/>
      <c r="V812" s="138"/>
      <c r="W812" s="138"/>
      <c r="X812" s="136"/>
      <c r="AA812" s="145">
        <v>800</v>
      </c>
      <c r="AB812" s="146" t="str">
        <f t="shared" si="51"/>
        <v/>
      </c>
      <c r="AC812" s="146" t="str">
        <f t="shared" si="52"/>
        <v/>
      </c>
      <c r="AP812" s="149" t="str">
        <f t="shared" si="53"/>
        <v/>
      </c>
      <c r="AQ812" s="149" t="str">
        <f t="shared" si="54"/>
        <v/>
      </c>
    </row>
    <row r="813" spans="2:43" x14ac:dyDescent="0.2">
      <c r="B813" s="194">
        <v>801</v>
      </c>
      <c r="C813" s="249"/>
      <c r="D813" s="249"/>
      <c r="E813" s="138"/>
      <c r="F813" s="138"/>
      <c r="G813" s="218"/>
      <c r="H813" s="138"/>
      <c r="I813" s="138"/>
      <c r="J813" s="138"/>
      <c r="K813" s="138"/>
      <c r="L813" s="138"/>
      <c r="M813" s="138"/>
      <c r="N813" s="138"/>
      <c r="O813" s="138"/>
      <c r="Q813" s="138"/>
      <c r="R813" s="138"/>
      <c r="S813" s="138"/>
      <c r="T813" s="138"/>
      <c r="U813" s="138"/>
      <c r="V813" s="138"/>
      <c r="W813" s="138"/>
      <c r="X813" s="136"/>
      <c r="AA813" s="145">
        <v>801</v>
      </c>
      <c r="AB813" s="146" t="str">
        <f t="shared" si="51"/>
        <v/>
      </c>
      <c r="AC813" s="146" t="str">
        <f t="shared" si="52"/>
        <v/>
      </c>
      <c r="AP813" s="149" t="str">
        <f t="shared" si="53"/>
        <v/>
      </c>
      <c r="AQ813" s="149" t="str">
        <f t="shared" si="54"/>
        <v/>
      </c>
    </row>
    <row r="814" spans="2:43" x14ac:dyDescent="0.2">
      <c r="B814" s="194">
        <v>802</v>
      </c>
      <c r="C814" s="249"/>
      <c r="D814" s="249"/>
      <c r="E814" s="138"/>
      <c r="F814" s="138"/>
      <c r="G814" s="218"/>
      <c r="H814" s="138"/>
      <c r="I814" s="138"/>
      <c r="J814" s="138"/>
      <c r="K814" s="138"/>
      <c r="L814" s="138"/>
      <c r="M814" s="138"/>
      <c r="N814" s="138"/>
      <c r="O814" s="138"/>
      <c r="Q814" s="138"/>
      <c r="R814" s="138"/>
      <c r="S814" s="138"/>
      <c r="T814" s="138"/>
      <c r="U814" s="138"/>
      <c r="V814" s="138"/>
      <c r="W814" s="138"/>
      <c r="X814" s="136"/>
      <c r="AA814" s="145">
        <v>802</v>
      </c>
      <c r="AB814" s="146" t="str">
        <f t="shared" si="51"/>
        <v/>
      </c>
      <c r="AC814" s="146" t="str">
        <f t="shared" si="52"/>
        <v/>
      </c>
      <c r="AP814" s="149" t="str">
        <f t="shared" si="53"/>
        <v/>
      </c>
      <c r="AQ814" s="149" t="str">
        <f t="shared" si="54"/>
        <v/>
      </c>
    </row>
    <row r="815" spans="2:43" x14ac:dyDescent="0.2">
      <c r="B815" s="194">
        <v>803</v>
      </c>
      <c r="C815" s="249"/>
      <c r="D815" s="249"/>
      <c r="E815" s="138"/>
      <c r="F815" s="138"/>
      <c r="G815" s="218"/>
      <c r="H815" s="138"/>
      <c r="I815" s="138"/>
      <c r="J815" s="138"/>
      <c r="K815" s="138"/>
      <c r="L815" s="138"/>
      <c r="M815" s="138"/>
      <c r="N815" s="138"/>
      <c r="O815" s="138"/>
      <c r="Q815" s="138"/>
      <c r="R815" s="138"/>
      <c r="S815" s="138"/>
      <c r="T815" s="138"/>
      <c r="U815" s="138"/>
      <c r="V815" s="138"/>
      <c r="W815" s="138"/>
      <c r="X815" s="136"/>
      <c r="AA815" s="145">
        <v>803</v>
      </c>
      <c r="AB815" s="146" t="str">
        <f t="shared" si="51"/>
        <v/>
      </c>
      <c r="AC815" s="146" t="str">
        <f t="shared" si="52"/>
        <v/>
      </c>
      <c r="AP815" s="149" t="str">
        <f t="shared" si="53"/>
        <v/>
      </c>
      <c r="AQ815" s="149" t="str">
        <f t="shared" si="54"/>
        <v/>
      </c>
    </row>
    <row r="816" spans="2:43" x14ac:dyDescent="0.2">
      <c r="B816" s="194">
        <v>804</v>
      </c>
      <c r="C816" s="249"/>
      <c r="D816" s="249"/>
      <c r="E816" s="138"/>
      <c r="F816" s="138"/>
      <c r="G816" s="218"/>
      <c r="H816" s="138"/>
      <c r="I816" s="138"/>
      <c r="J816" s="138"/>
      <c r="K816" s="138"/>
      <c r="L816" s="138"/>
      <c r="M816" s="138"/>
      <c r="N816" s="138"/>
      <c r="O816" s="138"/>
      <c r="Q816" s="138"/>
      <c r="R816" s="138"/>
      <c r="S816" s="138"/>
      <c r="T816" s="138"/>
      <c r="U816" s="138"/>
      <c r="V816" s="138"/>
      <c r="W816" s="138"/>
      <c r="X816" s="136"/>
      <c r="AA816" s="145">
        <v>804</v>
      </c>
      <c r="AB816" s="146" t="str">
        <f t="shared" si="51"/>
        <v/>
      </c>
      <c r="AC816" s="146" t="str">
        <f t="shared" si="52"/>
        <v/>
      </c>
      <c r="AP816" s="149" t="str">
        <f t="shared" si="53"/>
        <v/>
      </c>
      <c r="AQ816" s="149" t="str">
        <f t="shared" si="54"/>
        <v/>
      </c>
    </row>
    <row r="817" spans="2:43" x14ac:dyDescent="0.2">
      <c r="B817" s="194">
        <v>805</v>
      </c>
      <c r="C817" s="249"/>
      <c r="D817" s="249"/>
      <c r="E817" s="138"/>
      <c r="F817" s="138"/>
      <c r="G817" s="218"/>
      <c r="H817" s="138"/>
      <c r="I817" s="138"/>
      <c r="J817" s="138"/>
      <c r="K817" s="138"/>
      <c r="L817" s="138"/>
      <c r="M817" s="138"/>
      <c r="N817" s="138"/>
      <c r="O817" s="138"/>
      <c r="Q817" s="138"/>
      <c r="R817" s="138"/>
      <c r="S817" s="138"/>
      <c r="T817" s="138"/>
      <c r="U817" s="138"/>
      <c r="V817" s="138"/>
      <c r="W817" s="138"/>
      <c r="X817" s="136"/>
      <c r="AA817" s="145">
        <v>805</v>
      </c>
      <c r="AB817" s="146" t="str">
        <f t="shared" si="51"/>
        <v/>
      </c>
      <c r="AC817" s="146" t="str">
        <f t="shared" si="52"/>
        <v/>
      </c>
      <c r="AP817" s="149" t="str">
        <f t="shared" si="53"/>
        <v/>
      </c>
      <c r="AQ817" s="149" t="str">
        <f t="shared" si="54"/>
        <v/>
      </c>
    </row>
    <row r="818" spans="2:43" x14ac:dyDescent="0.2">
      <c r="B818" s="194">
        <v>806</v>
      </c>
      <c r="C818" s="249"/>
      <c r="D818" s="249"/>
      <c r="E818" s="138"/>
      <c r="F818" s="138"/>
      <c r="G818" s="218"/>
      <c r="H818" s="138"/>
      <c r="I818" s="138"/>
      <c r="J818" s="138"/>
      <c r="K818" s="138"/>
      <c r="L818" s="138"/>
      <c r="M818" s="138"/>
      <c r="N818" s="138"/>
      <c r="O818" s="138"/>
      <c r="Q818" s="138"/>
      <c r="R818" s="138"/>
      <c r="S818" s="138"/>
      <c r="T818" s="138"/>
      <c r="U818" s="138"/>
      <c r="V818" s="138"/>
      <c r="W818" s="138"/>
      <c r="X818" s="136"/>
      <c r="AA818" s="145">
        <v>806</v>
      </c>
      <c r="AB818" s="146" t="str">
        <f t="shared" si="51"/>
        <v/>
      </c>
      <c r="AC818" s="146" t="str">
        <f t="shared" si="52"/>
        <v/>
      </c>
      <c r="AP818" s="149" t="str">
        <f t="shared" si="53"/>
        <v/>
      </c>
      <c r="AQ818" s="149" t="str">
        <f t="shared" si="54"/>
        <v/>
      </c>
    </row>
    <row r="819" spans="2:43" x14ac:dyDescent="0.2">
      <c r="B819" s="194">
        <v>807</v>
      </c>
      <c r="C819" s="249"/>
      <c r="D819" s="249"/>
      <c r="E819" s="138"/>
      <c r="F819" s="138"/>
      <c r="G819" s="218"/>
      <c r="H819" s="138"/>
      <c r="I819" s="138"/>
      <c r="J819" s="138"/>
      <c r="K819" s="138"/>
      <c r="L819" s="138"/>
      <c r="M819" s="138"/>
      <c r="N819" s="138"/>
      <c r="O819" s="138"/>
      <c r="Q819" s="138"/>
      <c r="R819" s="138"/>
      <c r="S819" s="138"/>
      <c r="T819" s="138"/>
      <c r="U819" s="138"/>
      <c r="V819" s="138"/>
      <c r="W819" s="138"/>
      <c r="X819" s="136"/>
      <c r="AA819" s="145">
        <v>807</v>
      </c>
      <c r="AB819" s="146" t="str">
        <f t="shared" si="51"/>
        <v/>
      </c>
      <c r="AC819" s="146" t="str">
        <f t="shared" si="52"/>
        <v/>
      </c>
      <c r="AP819" s="149" t="str">
        <f t="shared" si="53"/>
        <v/>
      </c>
      <c r="AQ819" s="149" t="str">
        <f t="shared" si="54"/>
        <v/>
      </c>
    </row>
    <row r="820" spans="2:43" x14ac:dyDescent="0.2">
      <c r="B820" s="194">
        <v>808</v>
      </c>
      <c r="C820" s="249"/>
      <c r="D820" s="249"/>
      <c r="E820" s="138"/>
      <c r="F820" s="138"/>
      <c r="G820" s="218"/>
      <c r="H820" s="138"/>
      <c r="I820" s="138"/>
      <c r="J820" s="138"/>
      <c r="K820" s="138"/>
      <c r="L820" s="138"/>
      <c r="M820" s="138"/>
      <c r="N820" s="138"/>
      <c r="O820" s="138"/>
      <c r="Q820" s="138"/>
      <c r="R820" s="138"/>
      <c r="S820" s="138"/>
      <c r="T820" s="138"/>
      <c r="U820" s="138"/>
      <c r="V820" s="138"/>
      <c r="W820" s="138"/>
      <c r="X820" s="136"/>
      <c r="AA820" s="145">
        <v>808</v>
      </c>
      <c r="AB820" s="146" t="str">
        <f t="shared" si="51"/>
        <v/>
      </c>
      <c r="AC820" s="146" t="str">
        <f t="shared" si="52"/>
        <v/>
      </c>
      <c r="AP820" s="149" t="str">
        <f t="shared" si="53"/>
        <v/>
      </c>
      <c r="AQ820" s="149" t="str">
        <f t="shared" si="54"/>
        <v/>
      </c>
    </row>
    <row r="821" spans="2:43" x14ac:dyDescent="0.2">
      <c r="B821" s="194">
        <v>809</v>
      </c>
      <c r="C821" s="249"/>
      <c r="D821" s="249"/>
      <c r="E821" s="138"/>
      <c r="F821" s="138"/>
      <c r="G821" s="218"/>
      <c r="H821" s="138"/>
      <c r="I821" s="138"/>
      <c r="J821" s="138"/>
      <c r="K821" s="138"/>
      <c r="L821" s="138"/>
      <c r="M821" s="138"/>
      <c r="N821" s="138"/>
      <c r="O821" s="138"/>
      <c r="Q821" s="138"/>
      <c r="R821" s="138"/>
      <c r="S821" s="138"/>
      <c r="T821" s="138"/>
      <c r="U821" s="138"/>
      <c r="V821" s="138"/>
      <c r="W821" s="138"/>
      <c r="X821" s="136"/>
      <c r="AA821" s="145">
        <v>809</v>
      </c>
      <c r="AB821" s="146" t="str">
        <f t="shared" si="51"/>
        <v/>
      </c>
      <c r="AC821" s="146" t="str">
        <f t="shared" si="52"/>
        <v/>
      </c>
      <c r="AP821" s="149" t="str">
        <f t="shared" si="53"/>
        <v/>
      </c>
      <c r="AQ821" s="149" t="str">
        <f t="shared" si="54"/>
        <v/>
      </c>
    </row>
    <row r="822" spans="2:43" x14ac:dyDescent="0.2">
      <c r="B822" s="194">
        <v>810</v>
      </c>
      <c r="C822" s="249"/>
      <c r="D822" s="249"/>
      <c r="E822" s="138"/>
      <c r="F822" s="138"/>
      <c r="G822" s="218"/>
      <c r="H822" s="138"/>
      <c r="I822" s="138"/>
      <c r="J822" s="138"/>
      <c r="K822" s="138"/>
      <c r="L822" s="138"/>
      <c r="M822" s="138"/>
      <c r="N822" s="138"/>
      <c r="O822" s="138"/>
      <c r="Q822" s="138"/>
      <c r="R822" s="138"/>
      <c r="S822" s="138"/>
      <c r="T822" s="138"/>
      <c r="U822" s="138"/>
      <c r="V822" s="138"/>
      <c r="W822" s="138"/>
      <c r="X822" s="136"/>
      <c r="AA822" s="145">
        <v>810</v>
      </c>
      <c r="AB822" s="146" t="str">
        <f t="shared" si="51"/>
        <v/>
      </c>
      <c r="AC822" s="146" t="str">
        <f t="shared" si="52"/>
        <v/>
      </c>
      <c r="AP822" s="149" t="str">
        <f t="shared" si="53"/>
        <v/>
      </c>
      <c r="AQ822" s="149" t="str">
        <f t="shared" si="54"/>
        <v/>
      </c>
    </row>
    <row r="823" spans="2:43" x14ac:dyDescent="0.2">
      <c r="B823" s="194">
        <v>811</v>
      </c>
      <c r="C823" s="249"/>
      <c r="D823" s="249"/>
      <c r="E823" s="138"/>
      <c r="F823" s="138"/>
      <c r="G823" s="218"/>
      <c r="H823" s="138"/>
      <c r="I823" s="138"/>
      <c r="J823" s="138"/>
      <c r="K823" s="138"/>
      <c r="L823" s="138"/>
      <c r="M823" s="138"/>
      <c r="N823" s="138"/>
      <c r="O823" s="138"/>
      <c r="Q823" s="138"/>
      <c r="R823" s="138"/>
      <c r="S823" s="138"/>
      <c r="T823" s="138"/>
      <c r="U823" s="138"/>
      <c r="V823" s="138"/>
      <c r="W823" s="138"/>
      <c r="X823" s="136"/>
      <c r="AA823" s="145">
        <v>811</v>
      </c>
      <c r="AB823" s="146" t="str">
        <f t="shared" si="51"/>
        <v/>
      </c>
      <c r="AC823" s="146" t="str">
        <f t="shared" si="52"/>
        <v/>
      </c>
      <c r="AP823" s="149" t="str">
        <f t="shared" si="53"/>
        <v/>
      </c>
      <c r="AQ823" s="149" t="str">
        <f t="shared" si="54"/>
        <v/>
      </c>
    </row>
    <row r="824" spans="2:43" x14ac:dyDescent="0.2">
      <c r="B824" s="194">
        <v>812</v>
      </c>
      <c r="C824" s="249"/>
      <c r="D824" s="249"/>
      <c r="E824" s="138"/>
      <c r="F824" s="138"/>
      <c r="G824" s="218"/>
      <c r="H824" s="138"/>
      <c r="I824" s="138"/>
      <c r="J824" s="138"/>
      <c r="K824" s="138"/>
      <c r="L824" s="138"/>
      <c r="M824" s="138"/>
      <c r="N824" s="138"/>
      <c r="O824" s="138"/>
      <c r="Q824" s="138"/>
      <c r="R824" s="138"/>
      <c r="S824" s="138"/>
      <c r="T824" s="138"/>
      <c r="U824" s="138"/>
      <c r="V824" s="138"/>
      <c r="W824" s="138"/>
      <c r="X824" s="136"/>
      <c r="AA824" s="145">
        <v>812</v>
      </c>
      <c r="AB824" s="146" t="str">
        <f t="shared" si="51"/>
        <v/>
      </c>
      <c r="AC824" s="146" t="str">
        <f t="shared" si="52"/>
        <v/>
      </c>
      <c r="AP824" s="149" t="str">
        <f t="shared" si="53"/>
        <v/>
      </c>
      <c r="AQ824" s="149" t="str">
        <f t="shared" si="54"/>
        <v/>
      </c>
    </row>
    <row r="825" spans="2:43" x14ac:dyDescent="0.2">
      <c r="B825" s="194">
        <v>813</v>
      </c>
      <c r="C825" s="249"/>
      <c r="D825" s="249"/>
      <c r="E825" s="138"/>
      <c r="F825" s="138"/>
      <c r="G825" s="218"/>
      <c r="H825" s="138"/>
      <c r="I825" s="138"/>
      <c r="J825" s="138"/>
      <c r="K825" s="138"/>
      <c r="L825" s="138"/>
      <c r="M825" s="138"/>
      <c r="N825" s="138"/>
      <c r="O825" s="138"/>
      <c r="Q825" s="138"/>
      <c r="R825" s="138"/>
      <c r="S825" s="138"/>
      <c r="T825" s="138"/>
      <c r="U825" s="138"/>
      <c r="V825" s="138"/>
      <c r="W825" s="138"/>
      <c r="X825" s="136"/>
      <c r="AA825" s="145">
        <v>813</v>
      </c>
      <c r="AB825" s="146" t="str">
        <f t="shared" si="51"/>
        <v/>
      </c>
      <c r="AC825" s="146" t="str">
        <f t="shared" si="52"/>
        <v/>
      </c>
      <c r="AP825" s="149" t="str">
        <f t="shared" si="53"/>
        <v/>
      </c>
      <c r="AQ825" s="149" t="str">
        <f t="shared" si="54"/>
        <v/>
      </c>
    </row>
    <row r="826" spans="2:43" x14ac:dyDescent="0.2">
      <c r="B826" s="194">
        <v>814</v>
      </c>
      <c r="C826" s="249"/>
      <c r="D826" s="249"/>
      <c r="E826" s="138"/>
      <c r="F826" s="138"/>
      <c r="G826" s="218"/>
      <c r="H826" s="138"/>
      <c r="I826" s="138"/>
      <c r="J826" s="138"/>
      <c r="K826" s="138"/>
      <c r="L826" s="138"/>
      <c r="M826" s="138"/>
      <c r="N826" s="138"/>
      <c r="O826" s="138"/>
      <c r="Q826" s="138"/>
      <c r="R826" s="138"/>
      <c r="S826" s="138"/>
      <c r="T826" s="138"/>
      <c r="U826" s="138"/>
      <c r="V826" s="138"/>
      <c r="W826" s="138"/>
      <c r="X826" s="136"/>
      <c r="AA826" s="145">
        <v>814</v>
      </c>
      <c r="AB826" s="146" t="str">
        <f t="shared" si="51"/>
        <v/>
      </c>
      <c r="AC826" s="146" t="str">
        <f t="shared" si="52"/>
        <v/>
      </c>
      <c r="AP826" s="149" t="str">
        <f t="shared" si="53"/>
        <v/>
      </c>
      <c r="AQ826" s="149" t="str">
        <f t="shared" si="54"/>
        <v/>
      </c>
    </row>
    <row r="827" spans="2:43" x14ac:dyDescent="0.2">
      <c r="B827" s="194">
        <v>815</v>
      </c>
      <c r="C827" s="249"/>
      <c r="D827" s="249"/>
      <c r="E827" s="138"/>
      <c r="F827" s="138"/>
      <c r="G827" s="218"/>
      <c r="H827" s="138"/>
      <c r="I827" s="138"/>
      <c r="J827" s="138"/>
      <c r="K827" s="138"/>
      <c r="L827" s="138"/>
      <c r="M827" s="138"/>
      <c r="N827" s="138"/>
      <c r="O827" s="138"/>
      <c r="Q827" s="138"/>
      <c r="R827" s="138"/>
      <c r="S827" s="138"/>
      <c r="T827" s="138"/>
      <c r="U827" s="138"/>
      <c r="V827" s="138"/>
      <c r="W827" s="138"/>
      <c r="X827" s="136"/>
      <c r="AA827" s="145">
        <v>815</v>
      </c>
      <c r="AB827" s="146" t="str">
        <f t="shared" si="51"/>
        <v/>
      </c>
      <c r="AC827" s="146" t="str">
        <f t="shared" si="52"/>
        <v/>
      </c>
      <c r="AP827" s="149" t="str">
        <f t="shared" si="53"/>
        <v/>
      </c>
      <c r="AQ827" s="149" t="str">
        <f t="shared" si="54"/>
        <v/>
      </c>
    </row>
    <row r="828" spans="2:43" x14ac:dyDescent="0.2">
      <c r="B828" s="194">
        <v>816</v>
      </c>
      <c r="C828" s="249"/>
      <c r="D828" s="249"/>
      <c r="E828" s="138"/>
      <c r="F828" s="138"/>
      <c r="G828" s="218"/>
      <c r="H828" s="138"/>
      <c r="I828" s="138"/>
      <c r="J828" s="138"/>
      <c r="K828" s="138"/>
      <c r="L828" s="138"/>
      <c r="M828" s="138"/>
      <c r="N828" s="138"/>
      <c r="O828" s="138"/>
      <c r="Q828" s="138"/>
      <c r="R828" s="138"/>
      <c r="S828" s="138"/>
      <c r="T828" s="138"/>
      <c r="U828" s="138"/>
      <c r="V828" s="138"/>
      <c r="W828" s="138"/>
      <c r="X828" s="136"/>
      <c r="AA828" s="145">
        <v>816</v>
      </c>
      <c r="AB828" s="146" t="str">
        <f t="shared" si="51"/>
        <v/>
      </c>
      <c r="AC828" s="146" t="str">
        <f t="shared" si="52"/>
        <v/>
      </c>
      <c r="AP828" s="149" t="str">
        <f t="shared" si="53"/>
        <v/>
      </c>
      <c r="AQ828" s="149" t="str">
        <f t="shared" si="54"/>
        <v/>
      </c>
    </row>
    <row r="829" spans="2:43" x14ac:dyDescent="0.2">
      <c r="B829" s="194">
        <v>817</v>
      </c>
      <c r="C829" s="249"/>
      <c r="D829" s="249"/>
      <c r="E829" s="138"/>
      <c r="F829" s="138"/>
      <c r="G829" s="218"/>
      <c r="H829" s="138"/>
      <c r="I829" s="138"/>
      <c r="J829" s="138"/>
      <c r="K829" s="138"/>
      <c r="L829" s="138"/>
      <c r="M829" s="138"/>
      <c r="N829" s="138"/>
      <c r="O829" s="138"/>
      <c r="Q829" s="138"/>
      <c r="R829" s="138"/>
      <c r="S829" s="138"/>
      <c r="T829" s="138"/>
      <c r="U829" s="138"/>
      <c r="V829" s="138"/>
      <c r="W829" s="138"/>
      <c r="X829" s="136"/>
      <c r="AA829" s="145">
        <v>817</v>
      </c>
      <c r="AB829" s="146" t="str">
        <f t="shared" si="51"/>
        <v/>
      </c>
      <c r="AC829" s="146" t="str">
        <f t="shared" si="52"/>
        <v/>
      </c>
      <c r="AP829" s="149" t="str">
        <f t="shared" si="53"/>
        <v/>
      </c>
      <c r="AQ829" s="149" t="str">
        <f t="shared" si="54"/>
        <v/>
      </c>
    </row>
    <row r="830" spans="2:43" x14ac:dyDescent="0.2">
      <c r="B830" s="194">
        <v>818</v>
      </c>
      <c r="C830" s="249"/>
      <c r="D830" s="249"/>
      <c r="E830" s="138"/>
      <c r="F830" s="138"/>
      <c r="G830" s="218"/>
      <c r="H830" s="138"/>
      <c r="I830" s="138"/>
      <c r="J830" s="138"/>
      <c r="K830" s="138"/>
      <c r="L830" s="138"/>
      <c r="M830" s="138"/>
      <c r="N830" s="138"/>
      <c r="O830" s="138"/>
      <c r="Q830" s="138"/>
      <c r="R830" s="138"/>
      <c r="S830" s="138"/>
      <c r="T830" s="138"/>
      <c r="U830" s="138"/>
      <c r="V830" s="138"/>
      <c r="W830" s="138"/>
      <c r="X830" s="136"/>
      <c r="AA830" s="145">
        <v>818</v>
      </c>
      <c r="AB830" s="146" t="str">
        <f t="shared" si="51"/>
        <v/>
      </c>
      <c r="AC830" s="146" t="str">
        <f t="shared" si="52"/>
        <v/>
      </c>
      <c r="AP830" s="149" t="str">
        <f t="shared" si="53"/>
        <v/>
      </c>
      <c r="AQ830" s="149" t="str">
        <f t="shared" si="54"/>
        <v/>
      </c>
    </row>
    <row r="831" spans="2:43" x14ac:dyDescent="0.2">
      <c r="B831" s="194">
        <v>819</v>
      </c>
      <c r="C831" s="249"/>
      <c r="D831" s="249"/>
      <c r="E831" s="138"/>
      <c r="F831" s="138"/>
      <c r="G831" s="218"/>
      <c r="H831" s="138"/>
      <c r="I831" s="138"/>
      <c r="J831" s="138"/>
      <c r="K831" s="138"/>
      <c r="L831" s="138"/>
      <c r="M831" s="138"/>
      <c r="N831" s="138"/>
      <c r="O831" s="138"/>
      <c r="Q831" s="138"/>
      <c r="R831" s="138"/>
      <c r="S831" s="138"/>
      <c r="T831" s="138"/>
      <c r="U831" s="138"/>
      <c r="V831" s="138"/>
      <c r="W831" s="138"/>
      <c r="X831" s="136"/>
      <c r="AA831" s="145">
        <v>819</v>
      </c>
      <c r="AB831" s="146" t="str">
        <f t="shared" si="51"/>
        <v/>
      </c>
      <c r="AC831" s="146" t="str">
        <f t="shared" si="52"/>
        <v/>
      </c>
      <c r="AP831" s="149" t="str">
        <f t="shared" si="53"/>
        <v/>
      </c>
      <c r="AQ831" s="149" t="str">
        <f t="shared" si="54"/>
        <v/>
      </c>
    </row>
    <row r="832" spans="2:43" x14ac:dyDescent="0.2">
      <c r="B832" s="194">
        <v>820</v>
      </c>
      <c r="C832" s="249"/>
      <c r="D832" s="249"/>
      <c r="E832" s="138"/>
      <c r="F832" s="138"/>
      <c r="G832" s="218"/>
      <c r="H832" s="138"/>
      <c r="I832" s="138"/>
      <c r="J832" s="138"/>
      <c r="K832" s="138"/>
      <c r="L832" s="138"/>
      <c r="M832" s="138"/>
      <c r="N832" s="138"/>
      <c r="O832" s="138"/>
      <c r="Q832" s="138"/>
      <c r="R832" s="138"/>
      <c r="S832" s="138"/>
      <c r="T832" s="138"/>
      <c r="U832" s="138"/>
      <c r="V832" s="138"/>
      <c r="W832" s="138"/>
      <c r="X832" s="136"/>
      <c r="AA832" s="145">
        <v>820</v>
      </c>
      <c r="AB832" s="146" t="str">
        <f t="shared" si="51"/>
        <v/>
      </c>
      <c r="AC832" s="146" t="str">
        <f t="shared" si="52"/>
        <v/>
      </c>
      <c r="AP832" s="149" t="str">
        <f t="shared" si="53"/>
        <v/>
      </c>
      <c r="AQ832" s="149" t="str">
        <f t="shared" si="54"/>
        <v/>
      </c>
    </row>
    <row r="833" spans="2:43" x14ac:dyDescent="0.2">
      <c r="B833" s="194">
        <v>821</v>
      </c>
      <c r="C833" s="249"/>
      <c r="D833" s="249"/>
      <c r="E833" s="138"/>
      <c r="F833" s="138"/>
      <c r="G833" s="218"/>
      <c r="H833" s="138"/>
      <c r="I833" s="138"/>
      <c r="J833" s="138"/>
      <c r="K833" s="138"/>
      <c r="L833" s="138"/>
      <c r="M833" s="138"/>
      <c r="N833" s="138"/>
      <c r="O833" s="138"/>
      <c r="Q833" s="138"/>
      <c r="R833" s="138"/>
      <c r="S833" s="138"/>
      <c r="T833" s="138"/>
      <c r="U833" s="138"/>
      <c r="V833" s="138"/>
      <c r="W833" s="138"/>
      <c r="X833" s="136"/>
      <c r="AA833" s="145">
        <v>821</v>
      </c>
      <c r="AB833" s="146" t="str">
        <f t="shared" si="51"/>
        <v/>
      </c>
      <c r="AC833" s="146" t="str">
        <f t="shared" si="52"/>
        <v/>
      </c>
      <c r="AP833" s="149" t="str">
        <f t="shared" si="53"/>
        <v/>
      </c>
      <c r="AQ833" s="149" t="str">
        <f t="shared" si="54"/>
        <v/>
      </c>
    </row>
    <row r="834" spans="2:43" x14ac:dyDescent="0.2">
      <c r="B834" s="194">
        <v>822</v>
      </c>
      <c r="C834" s="249"/>
      <c r="D834" s="249"/>
      <c r="E834" s="138"/>
      <c r="F834" s="138"/>
      <c r="G834" s="218"/>
      <c r="H834" s="138"/>
      <c r="I834" s="138"/>
      <c r="J834" s="138"/>
      <c r="K834" s="138"/>
      <c r="L834" s="138"/>
      <c r="M834" s="138"/>
      <c r="N834" s="138"/>
      <c r="O834" s="138"/>
      <c r="Q834" s="138"/>
      <c r="R834" s="138"/>
      <c r="S834" s="138"/>
      <c r="T834" s="138"/>
      <c r="U834" s="138"/>
      <c r="V834" s="138"/>
      <c r="W834" s="138"/>
      <c r="X834" s="136"/>
      <c r="AA834" s="145">
        <v>822</v>
      </c>
      <c r="AB834" s="146" t="str">
        <f t="shared" si="51"/>
        <v/>
      </c>
      <c r="AC834" s="146" t="str">
        <f t="shared" si="52"/>
        <v/>
      </c>
      <c r="AP834" s="149" t="str">
        <f t="shared" si="53"/>
        <v/>
      </c>
      <c r="AQ834" s="149" t="str">
        <f t="shared" si="54"/>
        <v/>
      </c>
    </row>
    <row r="835" spans="2:43" x14ac:dyDescent="0.2">
      <c r="B835" s="194">
        <v>823</v>
      </c>
      <c r="C835" s="249"/>
      <c r="D835" s="249"/>
      <c r="E835" s="138"/>
      <c r="F835" s="138"/>
      <c r="G835" s="218"/>
      <c r="H835" s="138"/>
      <c r="I835" s="138"/>
      <c r="J835" s="138"/>
      <c r="K835" s="138"/>
      <c r="L835" s="138"/>
      <c r="M835" s="138"/>
      <c r="N835" s="138"/>
      <c r="O835" s="138"/>
      <c r="Q835" s="138"/>
      <c r="R835" s="138"/>
      <c r="S835" s="138"/>
      <c r="T835" s="138"/>
      <c r="U835" s="138"/>
      <c r="V835" s="138"/>
      <c r="W835" s="138"/>
      <c r="X835" s="136"/>
      <c r="AA835" s="145">
        <v>823</v>
      </c>
      <c r="AB835" s="146" t="str">
        <f t="shared" si="51"/>
        <v/>
      </c>
      <c r="AC835" s="146" t="str">
        <f t="shared" si="52"/>
        <v/>
      </c>
      <c r="AP835" s="149" t="str">
        <f t="shared" si="53"/>
        <v/>
      </c>
      <c r="AQ835" s="149" t="str">
        <f t="shared" si="54"/>
        <v/>
      </c>
    </row>
    <row r="836" spans="2:43" x14ac:dyDescent="0.2">
      <c r="B836" s="194">
        <v>824</v>
      </c>
      <c r="C836" s="249"/>
      <c r="D836" s="249"/>
      <c r="E836" s="138"/>
      <c r="F836" s="138"/>
      <c r="G836" s="218"/>
      <c r="H836" s="138"/>
      <c r="I836" s="138"/>
      <c r="J836" s="138"/>
      <c r="K836" s="138"/>
      <c r="L836" s="138"/>
      <c r="M836" s="138"/>
      <c r="N836" s="138"/>
      <c r="O836" s="138"/>
      <c r="Q836" s="138"/>
      <c r="R836" s="138"/>
      <c r="S836" s="138"/>
      <c r="T836" s="138"/>
      <c r="U836" s="138"/>
      <c r="V836" s="138"/>
      <c r="W836" s="138"/>
      <c r="X836" s="136"/>
      <c r="AA836" s="145">
        <v>824</v>
      </c>
      <c r="AB836" s="146" t="str">
        <f t="shared" si="51"/>
        <v/>
      </c>
      <c r="AC836" s="146" t="str">
        <f t="shared" si="52"/>
        <v/>
      </c>
      <c r="AP836" s="149" t="str">
        <f t="shared" si="53"/>
        <v/>
      </c>
      <c r="AQ836" s="149" t="str">
        <f t="shared" si="54"/>
        <v/>
      </c>
    </row>
    <row r="837" spans="2:43" x14ac:dyDescent="0.2">
      <c r="B837" s="194">
        <v>825</v>
      </c>
      <c r="C837" s="249"/>
      <c r="D837" s="249"/>
      <c r="E837" s="138"/>
      <c r="F837" s="138"/>
      <c r="G837" s="218"/>
      <c r="H837" s="138"/>
      <c r="I837" s="138"/>
      <c r="J837" s="138"/>
      <c r="K837" s="138"/>
      <c r="L837" s="138"/>
      <c r="M837" s="138"/>
      <c r="N837" s="138"/>
      <c r="O837" s="138"/>
      <c r="Q837" s="138"/>
      <c r="R837" s="138"/>
      <c r="S837" s="138"/>
      <c r="T837" s="138"/>
      <c r="U837" s="138"/>
      <c r="V837" s="138"/>
      <c r="W837" s="138"/>
      <c r="X837" s="136"/>
      <c r="AA837" s="145">
        <v>825</v>
      </c>
      <c r="AB837" s="146" t="str">
        <f t="shared" si="51"/>
        <v/>
      </c>
      <c r="AC837" s="146" t="str">
        <f t="shared" si="52"/>
        <v/>
      </c>
      <c r="AP837" s="149" t="str">
        <f t="shared" si="53"/>
        <v/>
      </c>
      <c r="AQ837" s="149" t="str">
        <f t="shared" si="54"/>
        <v/>
      </c>
    </row>
    <row r="838" spans="2:43" x14ac:dyDescent="0.2">
      <c r="B838" s="194">
        <v>826</v>
      </c>
      <c r="C838" s="249"/>
      <c r="D838" s="249"/>
      <c r="E838" s="138"/>
      <c r="F838" s="138"/>
      <c r="G838" s="218"/>
      <c r="H838" s="138"/>
      <c r="I838" s="138"/>
      <c r="J838" s="138"/>
      <c r="K838" s="138"/>
      <c r="L838" s="138"/>
      <c r="M838" s="138"/>
      <c r="N838" s="138"/>
      <c r="O838" s="138"/>
      <c r="Q838" s="138"/>
      <c r="R838" s="138"/>
      <c r="S838" s="138"/>
      <c r="T838" s="138"/>
      <c r="U838" s="138"/>
      <c r="V838" s="138"/>
      <c r="W838" s="138"/>
      <c r="X838" s="136"/>
      <c r="AA838" s="145">
        <v>826</v>
      </c>
      <c r="AB838" s="146" t="str">
        <f t="shared" si="51"/>
        <v/>
      </c>
      <c r="AC838" s="146" t="str">
        <f t="shared" si="52"/>
        <v/>
      </c>
      <c r="AP838" s="149" t="str">
        <f t="shared" si="53"/>
        <v/>
      </c>
      <c r="AQ838" s="149" t="str">
        <f t="shared" si="54"/>
        <v/>
      </c>
    </row>
    <row r="839" spans="2:43" x14ac:dyDescent="0.2">
      <c r="B839" s="194">
        <v>827</v>
      </c>
      <c r="C839" s="249"/>
      <c r="D839" s="249"/>
      <c r="E839" s="138"/>
      <c r="F839" s="138"/>
      <c r="G839" s="218"/>
      <c r="H839" s="138"/>
      <c r="I839" s="138"/>
      <c r="J839" s="138"/>
      <c r="K839" s="138"/>
      <c r="L839" s="138"/>
      <c r="M839" s="138"/>
      <c r="N839" s="138"/>
      <c r="O839" s="138"/>
      <c r="Q839" s="138"/>
      <c r="R839" s="138"/>
      <c r="S839" s="138"/>
      <c r="T839" s="138"/>
      <c r="U839" s="138"/>
      <c r="V839" s="138"/>
      <c r="W839" s="138"/>
      <c r="X839" s="136"/>
      <c r="AA839" s="145">
        <v>827</v>
      </c>
      <c r="AB839" s="146" t="str">
        <f t="shared" si="51"/>
        <v/>
      </c>
      <c r="AC839" s="146" t="str">
        <f t="shared" si="52"/>
        <v/>
      </c>
      <c r="AP839" s="149" t="str">
        <f t="shared" si="53"/>
        <v/>
      </c>
      <c r="AQ839" s="149" t="str">
        <f t="shared" si="54"/>
        <v/>
      </c>
    </row>
    <row r="840" spans="2:43" x14ac:dyDescent="0.2">
      <c r="B840" s="194">
        <v>828</v>
      </c>
      <c r="C840" s="249"/>
      <c r="D840" s="249"/>
      <c r="E840" s="138"/>
      <c r="F840" s="138"/>
      <c r="G840" s="218"/>
      <c r="H840" s="138"/>
      <c r="I840" s="138"/>
      <c r="J840" s="138"/>
      <c r="K840" s="138"/>
      <c r="L840" s="138"/>
      <c r="M840" s="138"/>
      <c r="N840" s="138"/>
      <c r="O840" s="138"/>
      <c r="Q840" s="138"/>
      <c r="R840" s="138"/>
      <c r="S840" s="138"/>
      <c r="T840" s="138"/>
      <c r="U840" s="138"/>
      <c r="V840" s="138"/>
      <c r="W840" s="138"/>
      <c r="X840" s="136"/>
      <c r="AA840" s="145">
        <v>828</v>
      </c>
      <c r="AB840" s="146" t="str">
        <f t="shared" si="51"/>
        <v/>
      </c>
      <c r="AC840" s="146" t="str">
        <f t="shared" si="52"/>
        <v/>
      </c>
      <c r="AP840" s="149" t="str">
        <f t="shared" si="53"/>
        <v/>
      </c>
      <c r="AQ840" s="149" t="str">
        <f t="shared" si="54"/>
        <v/>
      </c>
    </row>
    <row r="841" spans="2:43" x14ac:dyDescent="0.2">
      <c r="B841" s="194">
        <v>829</v>
      </c>
      <c r="C841" s="249"/>
      <c r="D841" s="249"/>
      <c r="E841" s="138"/>
      <c r="F841" s="138"/>
      <c r="G841" s="218"/>
      <c r="H841" s="138"/>
      <c r="I841" s="138"/>
      <c r="J841" s="138"/>
      <c r="K841" s="138"/>
      <c r="L841" s="138"/>
      <c r="M841" s="138"/>
      <c r="N841" s="138"/>
      <c r="O841" s="138"/>
      <c r="Q841" s="138"/>
      <c r="R841" s="138"/>
      <c r="S841" s="138"/>
      <c r="T841" s="138"/>
      <c r="U841" s="138"/>
      <c r="V841" s="138"/>
      <c r="W841" s="138"/>
      <c r="X841" s="136"/>
      <c r="AA841" s="145">
        <v>829</v>
      </c>
      <c r="AB841" s="146" t="str">
        <f t="shared" si="51"/>
        <v/>
      </c>
      <c r="AC841" s="146" t="str">
        <f t="shared" si="52"/>
        <v/>
      </c>
      <c r="AP841" s="149" t="str">
        <f t="shared" si="53"/>
        <v/>
      </c>
      <c r="AQ841" s="149" t="str">
        <f t="shared" si="54"/>
        <v/>
      </c>
    </row>
    <row r="842" spans="2:43" x14ac:dyDescent="0.2">
      <c r="B842" s="194">
        <v>830</v>
      </c>
      <c r="C842" s="249"/>
      <c r="D842" s="249"/>
      <c r="E842" s="138"/>
      <c r="F842" s="138"/>
      <c r="G842" s="218"/>
      <c r="H842" s="138"/>
      <c r="I842" s="138"/>
      <c r="J842" s="138"/>
      <c r="K842" s="138"/>
      <c r="L842" s="138"/>
      <c r="M842" s="138"/>
      <c r="N842" s="138"/>
      <c r="O842" s="138"/>
      <c r="Q842" s="138"/>
      <c r="R842" s="138"/>
      <c r="S842" s="138"/>
      <c r="T842" s="138"/>
      <c r="U842" s="138"/>
      <c r="V842" s="138"/>
      <c r="W842" s="138"/>
      <c r="X842" s="136"/>
      <c r="AA842" s="145">
        <v>830</v>
      </c>
      <c r="AB842" s="146" t="str">
        <f t="shared" si="51"/>
        <v/>
      </c>
      <c r="AC842" s="146" t="str">
        <f t="shared" si="52"/>
        <v/>
      </c>
      <c r="AP842" s="149" t="str">
        <f t="shared" si="53"/>
        <v/>
      </c>
      <c r="AQ842" s="149" t="str">
        <f t="shared" si="54"/>
        <v/>
      </c>
    </row>
    <row r="843" spans="2:43" x14ac:dyDescent="0.2">
      <c r="B843" s="194">
        <v>831</v>
      </c>
      <c r="C843" s="249"/>
      <c r="D843" s="249"/>
      <c r="E843" s="138"/>
      <c r="F843" s="138"/>
      <c r="G843" s="218"/>
      <c r="H843" s="138"/>
      <c r="I843" s="138"/>
      <c r="J843" s="138"/>
      <c r="K843" s="138"/>
      <c r="L843" s="138"/>
      <c r="M843" s="138"/>
      <c r="N843" s="138"/>
      <c r="O843" s="138"/>
      <c r="Q843" s="138"/>
      <c r="R843" s="138"/>
      <c r="S843" s="138"/>
      <c r="T843" s="138"/>
      <c r="U843" s="138"/>
      <c r="V843" s="138"/>
      <c r="W843" s="138"/>
      <c r="X843" s="136"/>
      <c r="AA843" s="145">
        <v>831</v>
      </c>
      <c r="AB843" s="146" t="str">
        <f t="shared" si="51"/>
        <v/>
      </c>
      <c r="AC843" s="146" t="str">
        <f t="shared" si="52"/>
        <v/>
      </c>
      <c r="AP843" s="149" t="str">
        <f t="shared" si="53"/>
        <v/>
      </c>
      <c r="AQ843" s="149" t="str">
        <f t="shared" si="54"/>
        <v/>
      </c>
    </row>
    <row r="844" spans="2:43" x14ac:dyDescent="0.2">
      <c r="B844" s="194">
        <v>832</v>
      </c>
      <c r="C844" s="249"/>
      <c r="D844" s="249"/>
      <c r="E844" s="138"/>
      <c r="F844" s="138"/>
      <c r="G844" s="218"/>
      <c r="H844" s="138"/>
      <c r="I844" s="138"/>
      <c r="J844" s="138"/>
      <c r="K844" s="138"/>
      <c r="L844" s="138"/>
      <c r="M844" s="138"/>
      <c r="N844" s="138"/>
      <c r="O844" s="138"/>
      <c r="Q844" s="138"/>
      <c r="R844" s="138"/>
      <c r="S844" s="138"/>
      <c r="T844" s="138"/>
      <c r="U844" s="138"/>
      <c r="V844" s="138"/>
      <c r="W844" s="138"/>
      <c r="X844" s="136"/>
      <c r="AA844" s="145">
        <v>832</v>
      </c>
      <c r="AB844" s="146" t="str">
        <f t="shared" si="51"/>
        <v/>
      </c>
      <c r="AC844" s="146" t="str">
        <f t="shared" si="52"/>
        <v/>
      </c>
      <c r="AP844" s="149" t="str">
        <f t="shared" si="53"/>
        <v/>
      </c>
      <c r="AQ844" s="149" t="str">
        <f t="shared" si="54"/>
        <v/>
      </c>
    </row>
    <row r="845" spans="2:43" x14ac:dyDescent="0.2">
      <c r="B845" s="194">
        <v>833</v>
      </c>
      <c r="C845" s="249"/>
      <c r="D845" s="249"/>
      <c r="E845" s="138"/>
      <c r="F845" s="138"/>
      <c r="G845" s="218"/>
      <c r="H845" s="138"/>
      <c r="I845" s="138"/>
      <c r="J845" s="138"/>
      <c r="K845" s="138"/>
      <c r="L845" s="138"/>
      <c r="M845" s="138"/>
      <c r="N845" s="138"/>
      <c r="O845" s="138"/>
      <c r="Q845" s="138"/>
      <c r="R845" s="138"/>
      <c r="S845" s="138"/>
      <c r="T845" s="138"/>
      <c r="U845" s="138"/>
      <c r="V845" s="138"/>
      <c r="W845" s="138"/>
      <c r="X845" s="136"/>
      <c r="AA845" s="145">
        <v>833</v>
      </c>
      <c r="AB845" s="146" t="str">
        <f t="shared" si="51"/>
        <v/>
      </c>
      <c r="AC845" s="146" t="str">
        <f t="shared" si="52"/>
        <v/>
      </c>
      <c r="AP845" s="149" t="str">
        <f t="shared" si="53"/>
        <v/>
      </c>
      <c r="AQ845" s="149" t="str">
        <f t="shared" si="54"/>
        <v/>
      </c>
    </row>
    <row r="846" spans="2:43" x14ac:dyDescent="0.2">
      <c r="B846" s="194">
        <v>834</v>
      </c>
      <c r="C846" s="249"/>
      <c r="D846" s="249"/>
      <c r="E846" s="138"/>
      <c r="F846" s="138"/>
      <c r="G846" s="218"/>
      <c r="H846" s="138"/>
      <c r="I846" s="138"/>
      <c r="J846" s="138"/>
      <c r="K846" s="138"/>
      <c r="L846" s="138"/>
      <c r="M846" s="138"/>
      <c r="N846" s="138"/>
      <c r="O846" s="138"/>
      <c r="Q846" s="138"/>
      <c r="R846" s="138"/>
      <c r="S846" s="138"/>
      <c r="T846" s="138"/>
      <c r="U846" s="138"/>
      <c r="V846" s="138"/>
      <c r="W846" s="138"/>
      <c r="X846" s="136"/>
      <c r="AA846" s="145">
        <v>834</v>
      </c>
      <c r="AB846" s="146" t="str">
        <f t="shared" ref="AB846:AB909" si="55">IF(AND(C846=1,D846&lt;&gt;0),D846,"")</f>
        <v/>
      </c>
      <c r="AC846" s="146" t="str">
        <f t="shared" ref="AC846:AC909" si="56">IF(AND(C846=2,D846&lt;&gt;0),D846,"")</f>
        <v/>
      </c>
      <c r="AP846" s="149" t="str">
        <f t="shared" si="53"/>
        <v/>
      </c>
      <c r="AQ846" s="149" t="str">
        <f t="shared" si="54"/>
        <v/>
      </c>
    </row>
    <row r="847" spans="2:43" x14ac:dyDescent="0.2">
      <c r="B847" s="194">
        <v>835</v>
      </c>
      <c r="C847" s="249"/>
      <c r="D847" s="249"/>
      <c r="E847" s="138"/>
      <c r="F847" s="138"/>
      <c r="G847" s="218"/>
      <c r="H847" s="138"/>
      <c r="I847" s="138"/>
      <c r="J847" s="138"/>
      <c r="K847" s="138"/>
      <c r="L847" s="138"/>
      <c r="M847" s="138"/>
      <c r="N847" s="138"/>
      <c r="O847" s="138"/>
      <c r="Q847" s="138"/>
      <c r="R847" s="138"/>
      <c r="S847" s="138"/>
      <c r="T847" s="138"/>
      <c r="U847" s="138"/>
      <c r="V847" s="138"/>
      <c r="W847" s="138"/>
      <c r="X847" s="136"/>
      <c r="AA847" s="145">
        <v>835</v>
      </c>
      <c r="AB847" s="146" t="str">
        <f t="shared" si="55"/>
        <v/>
      </c>
      <c r="AC847" s="146" t="str">
        <f t="shared" si="56"/>
        <v/>
      </c>
      <c r="AP847" s="149" t="str">
        <f t="shared" ref="AP847:AP910" si="57">IF(AB846="","",ABS(AB846-$K$13))</f>
        <v/>
      </c>
      <c r="AQ847" s="149" t="str">
        <f t="shared" ref="AQ847:AQ910" si="58">IF(AC846="","",ABS(AC846-$K$14))</f>
        <v/>
      </c>
    </row>
    <row r="848" spans="2:43" x14ac:dyDescent="0.2">
      <c r="B848" s="194">
        <v>836</v>
      </c>
      <c r="C848" s="249"/>
      <c r="D848" s="249"/>
      <c r="E848" s="138"/>
      <c r="F848" s="138"/>
      <c r="G848" s="218"/>
      <c r="H848" s="138"/>
      <c r="I848" s="138"/>
      <c r="J848" s="138"/>
      <c r="K848" s="138"/>
      <c r="L848" s="138"/>
      <c r="M848" s="138"/>
      <c r="N848" s="138"/>
      <c r="O848" s="138"/>
      <c r="Q848" s="138"/>
      <c r="R848" s="138"/>
      <c r="S848" s="138"/>
      <c r="T848" s="138"/>
      <c r="U848" s="138"/>
      <c r="V848" s="138"/>
      <c r="W848" s="138"/>
      <c r="X848" s="136"/>
      <c r="AA848" s="145">
        <v>836</v>
      </c>
      <c r="AB848" s="146" t="str">
        <f t="shared" si="55"/>
        <v/>
      </c>
      <c r="AC848" s="146" t="str">
        <f t="shared" si="56"/>
        <v/>
      </c>
      <c r="AP848" s="149" t="str">
        <f t="shared" si="57"/>
        <v/>
      </c>
      <c r="AQ848" s="149" t="str">
        <f t="shared" si="58"/>
        <v/>
      </c>
    </row>
    <row r="849" spans="2:43" x14ac:dyDescent="0.2">
      <c r="B849" s="194">
        <v>837</v>
      </c>
      <c r="C849" s="249"/>
      <c r="D849" s="249"/>
      <c r="E849" s="138"/>
      <c r="F849" s="138"/>
      <c r="G849" s="218"/>
      <c r="H849" s="138"/>
      <c r="I849" s="138"/>
      <c r="J849" s="138"/>
      <c r="K849" s="138"/>
      <c r="L849" s="138"/>
      <c r="M849" s="138"/>
      <c r="N849" s="138"/>
      <c r="O849" s="138"/>
      <c r="Q849" s="138"/>
      <c r="R849" s="138"/>
      <c r="S849" s="138"/>
      <c r="T849" s="138"/>
      <c r="U849" s="138"/>
      <c r="V849" s="138"/>
      <c r="W849" s="138"/>
      <c r="X849" s="136"/>
      <c r="AA849" s="145">
        <v>837</v>
      </c>
      <c r="AB849" s="146" t="str">
        <f t="shared" si="55"/>
        <v/>
      </c>
      <c r="AC849" s="146" t="str">
        <f t="shared" si="56"/>
        <v/>
      </c>
      <c r="AP849" s="149" t="str">
        <f t="shared" si="57"/>
        <v/>
      </c>
      <c r="AQ849" s="149" t="str">
        <f t="shared" si="58"/>
        <v/>
      </c>
    </row>
    <row r="850" spans="2:43" x14ac:dyDescent="0.2">
      <c r="B850" s="194">
        <v>838</v>
      </c>
      <c r="C850" s="249"/>
      <c r="D850" s="249"/>
      <c r="E850" s="138"/>
      <c r="F850" s="138"/>
      <c r="G850" s="218"/>
      <c r="H850" s="138"/>
      <c r="I850" s="138"/>
      <c r="J850" s="138"/>
      <c r="K850" s="138"/>
      <c r="L850" s="138"/>
      <c r="M850" s="138"/>
      <c r="N850" s="138"/>
      <c r="O850" s="138"/>
      <c r="Q850" s="138"/>
      <c r="R850" s="138"/>
      <c r="S850" s="138"/>
      <c r="T850" s="138"/>
      <c r="U850" s="138"/>
      <c r="V850" s="138"/>
      <c r="W850" s="138"/>
      <c r="X850" s="136"/>
      <c r="AA850" s="145">
        <v>838</v>
      </c>
      <c r="AB850" s="146" t="str">
        <f t="shared" si="55"/>
        <v/>
      </c>
      <c r="AC850" s="146" t="str">
        <f t="shared" si="56"/>
        <v/>
      </c>
      <c r="AP850" s="149" t="str">
        <f t="shared" si="57"/>
        <v/>
      </c>
      <c r="AQ850" s="149" t="str">
        <f t="shared" si="58"/>
        <v/>
      </c>
    </row>
    <row r="851" spans="2:43" x14ac:dyDescent="0.2">
      <c r="B851" s="194">
        <v>839</v>
      </c>
      <c r="C851" s="249"/>
      <c r="D851" s="249"/>
      <c r="E851" s="138"/>
      <c r="F851" s="138"/>
      <c r="G851" s="218"/>
      <c r="H851" s="138"/>
      <c r="I851" s="138"/>
      <c r="J851" s="138"/>
      <c r="K851" s="138"/>
      <c r="L851" s="138"/>
      <c r="M851" s="138"/>
      <c r="N851" s="138"/>
      <c r="O851" s="138"/>
      <c r="Q851" s="138"/>
      <c r="R851" s="138"/>
      <c r="S851" s="138"/>
      <c r="T851" s="138"/>
      <c r="U851" s="138"/>
      <c r="V851" s="138"/>
      <c r="W851" s="138"/>
      <c r="X851" s="136"/>
      <c r="AA851" s="145">
        <v>839</v>
      </c>
      <c r="AB851" s="146" t="str">
        <f t="shared" si="55"/>
        <v/>
      </c>
      <c r="AC851" s="146" t="str">
        <f t="shared" si="56"/>
        <v/>
      </c>
      <c r="AP851" s="149" t="str">
        <f t="shared" si="57"/>
        <v/>
      </c>
      <c r="AQ851" s="149" t="str">
        <f t="shared" si="58"/>
        <v/>
      </c>
    </row>
    <row r="852" spans="2:43" x14ac:dyDescent="0.2">
      <c r="B852" s="194">
        <v>840</v>
      </c>
      <c r="C852" s="249"/>
      <c r="D852" s="249"/>
      <c r="E852" s="138"/>
      <c r="F852" s="138"/>
      <c r="G852" s="218"/>
      <c r="H852" s="138"/>
      <c r="I852" s="138"/>
      <c r="J852" s="138"/>
      <c r="K852" s="138"/>
      <c r="L852" s="138"/>
      <c r="M852" s="138"/>
      <c r="N852" s="138"/>
      <c r="O852" s="138"/>
      <c r="Q852" s="138"/>
      <c r="R852" s="138"/>
      <c r="S852" s="138"/>
      <c r="T852" s="138"/>
      <c r="U852" s="138"/>
      <c r="V852" s="138"/>
      <c r="W852" s="138"/>
      <c r="X852" s="136"/>
      <c r="AA852" s="145">
        <v>840</v>
      </c>
      <c r="AB852" s="146" t="str">
        <f t="shared" si="55"/>
        <v/>
      </c>
      <c r="AC852" s="146" t="str">
        <f t="shared" si="56"/>
        <v/>
      </c>
      <c r="AP852" s="149" t="str">
        <f t="shared" si="57"/>
        <v/>
      </c>
      <c r="AQ852" s="149" t="str">
        <f t="shared" si="58"/>
        <v/>
      </c>
    </row>
    <row r="853" spans="2:43" x14ac:dyDescent="0.2">
      <c r="B853" s="194">
        <v>841</v>
      </c>
      <c r="C853" s="249"/>
      <c r="D853" s="249"/>
      <c r="E853" s="138"/>
      <c r="F853" s="138"/>
      <c r="G853" s="218"/>
      <c r="H853" s="138"/>
      <c r="I853" s="138"/>
      <c r="J853" s="138"/>
      <c r="K853" s="138"/>
      <c r="L853" s="138"/>
      <c r="M853" s="138"/>
      <c r="N853" s="138"/>
      <c r="O853" s="138"/>
      <c r="Q853" s="138"/>
      <c r="R853" s="138"/>
      <c r="S853" s="138"/>
      <c r="T853" s="138"/>
      <c r="U853" s="138"/>
      <c r="V853" s="138"/>
      <c r="W853" s="138"/>
      <c r="X853" s="136"/>
      <c r="AA853" s="145">
        <v>841</v>
      </c>
      <c r="AB853" s="146" t="str">
        <f t="shared" si="55"/>
        <v/>
      </c>
      <c r="AC853" s="146" t="str">
        <f t="shared" si="56"/>
        <v/>
      </c>
      <c r="AP853" s="149" t="str">
        <f t="shared" si="57"/>
        <v/>
      </c>
      <c r="AQ853" s="149" t="str">
        <f t="shared" si="58"/>
        <v/>
      </c>
    </row>
    <row r="854" spans="2:43" x14ac:dyDescent="0.2">
      <c r="B854" s="194">
        <v>842</v>
      </c>
      <c r="C854" s="249"/>
      <c r="D854" s="249"/>
      <c r="E854" s="138"/>
      <c r="F854" s="138"/>
      <c r="G854" s="218"/>
      <c r="H854" s="138"/>
      <c r="I854" s="138"/>
      <c r="J854" s="138"/>
      <c r="K854" s="138"/>
      <c r="L854" s="138"/>
      <c r="M854" s="138"/>
      <c r="N854" s="138"/>
      <c r="O854" s="138"/>
      <c r="Q854" s="138"/>
      <c r="R854" s="138"/>
      <c r="S854" s="138"/>
      <c r="T854" s="138"/>
      <c r="U854" s="138"/>
      <c r="V854" s="138"/>
      <c r="W854" s="138"/>
      <c r="X854" s="136"/>
      <c r="AA854" s="145">
        <v>842</v>
      </c>
      <c r="AB854" s="146" t="str">
        <f t="shared" si="55"/>
        <v/>
      </c>
      <c r="AC854" s="146" t="str">
        <f t="shared" si="56"/>
        <v/>
      </c>
      <c r="AP854" s="149" t="str">
        <f t="shared" si="57"/>
        <v/>
      </c>
      <c r="AQ854" s="149" t="str">
        <f t="shared" si="58"/>
        <v/>
      </c>
    </row>
    <row r="855" spans="2:43" x14ac:dyDescent="0.2">
      <c r="B855" s="194">
        <v>843</v>
      </c>
      <c r="C855" s="249"/>
      <c r="D855" s="249"/>
      <c r="E855" s="138"/>
      <c r="F855" s="138"/>
      <c r="G855" s="218"/>
      <c r="H855" s="138"/>
      <c r="I855" s="138"/>
      <c r="J855" s="138"/>
      <c r="K855" s="138"/>
      <c r="L855" s="138"/>
      <c r="M855" s="138"/>
      <c r="N855" s="138"/>
      <c r="O855" s="138"/>
      <c r="Q855" s="138"/>
      <c r="R855" s="138"/>
      <c r="S855" s="138"/>
      <c r="T855" s="138"/>
      <c r="U855" s="138"/>
      <c r="V855" s="138"/>
      <c r="W855" s="138"/>
      <c r="X855" s="136"/>
      <c r="AA855" s="145">
        <v>843</v>
      </c>
      <c r="AB855" s="146" t="str">
        <f t="shared" si="55"/>
        <v/>
      </c>
      <c r="AC855" s="146" t="str">
        <f t="shared" si="56"/>
        <v/>
      </c>
      <c r="AP855" s="149" t="str">
        <f t="shared" si="57"/>
        <v/>
      </c>
      <c r="AQ855" s="149" t="str">
        <f t="shared" si="58"/>
        <v/>
      </c>
    </row>
    <row r="856" spans="2:43" x14ac:dyDescent="0.2">
      <c r="B856" s="194">
        <v>844</v>
      </c>
      <c r="C856" s="249"/>
      <c r="D856" s="249"/>
      <c r="E856" s="138"/>
      <c r="F856" s="138"/>
      <c r="G856" s="218"/>
      <c r="H856" s="138"/>
      <c r="I856" s="138"/>
      <c r="J856" s="138"/>
      <c r="K856" s="138"/>
      <c r="L856" s="138"/>
      <c r="M856" s="138"/>
      <c r="N856" s="138"/>
      <c r="O856" s="138"/>
      <c r="Q856" s="138"/>
      <c r="R856" s="138"/>
      <c r="S856" s="138"/>
      <c r="T856" s="138"/>
      <c r="U856" s="138"/>
      <c r="V856" s="138"/>
      <c r="W856" s="138"/>
      <c r="X856" s="136"/>
      <c r="AA856" s="145">
        <v>844</v>
      </c>
      <c r="AB856" s="146" t="str">
        <f t="shared" si="55"/>
        <v/>
      </c>
      <c r="AC856" s="146" t="str">
        <f t="shared" si="56"/>
        <v/>
      </c>
      <c r="AP856" s="149" t="str">
        <f t="shared" si="57"/>
        <v/>
      </c>
      <c r="AQ856" s="149" t="str">
        <f t="shared" si="58"/>
        <v/>
      </c>
    </row>
    <row r="857" spans="2:43" x14ac:dyDescent="0.2">
      <c r="B857" s="194">
        <v>845</v>
      </c>
      <c r="C857" s="249"/>
      <c r="D857" s="249"/>
      <c r="E857" s="138"/>
      <c r="F857" s="138"/>
      <c r="G857" s="218"/>
      <c r="H857" s="138"/>
      <c r="I857" s="138"/>
      <c r="J857" s="138"/>
      <c r="K857" s="138"/>
      <c r="L857" s="138"/>
      <c r="M857" s="138"/>
      <c r="N857" s="138"/>
      <c r="O857" s="138"/>
      <c r="Q857" s="138"/>
      <c r="R857" s="138"/>
      <c r="S857" s="138"/>
      <c r="T857" s="138"/>
      <c r="U857" s="138"/>
      <c r="V857" s="138"/>
      <c r="W857" s="138"/>
      <c r="X857" s="136"/>
      <c r="AA857" s="145">
        <v>845</v>
      </c>
      <c r="AB857" s="146" t="str">
        <f t="shared" si="55"/>
        <v/>
      </c>
      <c r="AC857" s="146" t="str">
        <f t="shared" si="56"/>
        <v/>
      </c>
      <c r="AP857" s="149" t="str">
        <f t="shared" si="57"/>
        <v/>
      </c>
      <c r="AQ857" s="149" t="str">
        <f t="shared" si="58"/>
        <v/>
      </c>
    </row>
    <row r="858" spans="2:43" x14ac:dyDescent="0.2">
      <c r="B858" s="194">
        <v>846</v>
      </c>
      <c r="C858" s="249"/>
      <c r="D858" s="249"/>
      <c r="E858" s="138"/>
      <c r="F858" s="138"/>
      <c r="G858" s="218"/>
      <c r="H858" s="138"/>
      <c r="I858" s="138"/>
      <c r="J858" s="138"/>
      <c r="K858" s="138"/>
      <c r="L858" s="138"/>
      <c r="M858" s="138"/>
      <c r="N858" s="138"/>
      <c r="O858" s="138"/>
      <c r="Q858" s="138"/>
      <c r="R858" s="138"/>
      <c r="S858" s="138"/>
      <c r="T858" s="138"/>
      <c r="U858" s="138"/>
      <c r="V858" s="138"/>
      <c r="W858" s="138"/>
      <c r="X858" s="136"/>
      <c r="AA858" s="145">
        <v>846</v>
      </c>
      <c r="AB858" s="146" t="str">
        <f t="shared" si="55"/>
        <v/>
      </c>
      <c r="AC858" s="146" t="str">
        <f t="shared" si="56"/>
        <v/>
      </c>
      <c r="AP858" s="149" t="str">
        <f t="shared" si="57"/>
        <v/>
      </c>
      <c r="AQ858" s="149" t="str">
        <f t="shared" si="58"/>
        <v/>
      </c>
    </row>
    <row r="859" spans="2:43" x14ac:dyDescent="0.2">
      <c r="B859" s="194">
        <v>847</v>
      </c>
      <c r="C859" s="249"/>
      <c r="D859" s="249"/>
      <c r="E859" s="138"/>
      <c r="F859" s="138"/>
      <c r="G859" s="218"/>
      <c r="H859" s="138"/>
      <c r="I859" s="138"/>
      <c r="J859" s="138"/>
      <c r="K859" s="138"/>
      <c r="L859" s="138"/>
      <c r="M859" s="138"/>
      <c r="N859" s="138"/>
      <c r="O859" s="138"/>
      <c r="Q859" s="138"/>
      <c r="R859" s="138"/>
      <c r="S859" s="138"/>
      <c r="T859" s="138"/>
      <c r="U859" s="138"/>
      <c r="V859" s="138"/>
      <c r="W859" s="138"/>
      <c r="X859" s="136"/>
      <c r="AA859" s="145">
        <v>847</v>
      </c>
      <c r="AB859" s="146" t="str">
        <f t="shared" si="55"/>
        <v/>
      </c>
      <c r="AC859" s="146" t="str">
        <f t="shared" si="56"/>
        <v/>
      </c>
      <c r="AP859" s="149" t="str">
        <f t="shared" si="57"/>
        <v/>
      </c>
      <c r="AQ859" s="149" t="str">
        <f t="shared" si="58"/>
        <v/>
      </c>
    </row>
    <row r="860" spans="2:43" x14ac:dyDescent="0.2">
      <c r="B860" s="194">
        <v>848</v>
      </c>
      <c r="C860" s="249"/>
      <c r="D860" s="249"/>
      <c r="E860" s="138"/>
      <c r="F860" s="138"/>
      <c r="G860" s="218"/>
      <c r="H860" s="138"/>
      <c r="I860" s="138"/>
      <c r="J860" s="138"/>
      <c r="K860" s="138"/>
      <c r="L860" s="138"/>
      <c r="M860" s="138"/>
      <c r="N860" s="138"/>
      <c r="O860" s="138"/>
      <c r="Q860" s="138"/>
      <c r="R860" s="138"/>
      <c r="S860" s="138"/>
      <c r="T860" s="138"/>
      <c r="U860" s="138"/>
      <c r="V860" s="138"/>
      <c r="W860" s="138"/>
      <c r="X860" s="136"/>
      <c r="AA860" s="145">
        <v>848</v>
      </c>
      <c r="AB860" s="146" t="str">
        <f t="shared" si="55"/>
        <v/>
      </c>
      <c r="AC860" s="146" t="str">
        <f t="shared" si="56"/>
        <v/>
      </c>
      <c r="AP860" s="149" t="str">
        <f t="shared" si="57"/>
        <v/>
      </c>
      <c r="AQ860" s="149" t="str">
        <f t="shared" si="58"/>
        <v/>
      </c>
    </row>
    <row r="861" spans="2:43" x14ac:dyDescent="0.2">
      <c r="B861" s="194">
        <v>849</v>
      </c>
      <c r="C861" s="249"/>
      <c r="D861" s="249"/>
      <c r="E861" s="138"/>
      <c r="F861" s="138"/>
      <c r="G861" s="218"/>
      <c r="H861" s="138"/>
      <c r="I861" s="138"/>
      <c r="J861" s="138"/>
      <c r="K861" s="138"/>
      <c r="L861" s="138"/>
      <c r="M861" s="138"/>
      <c r="N861" s="138"/>
      <c r="O861" s="138"/>
      <c r="Q861" s="138"/>
      <c r="R861" s="138"/>
      <c r="S861" s="138"/>
      <c r="T861" s="138"/>
      <c r="U861" s="138"/>
      <c r="V861" s="138"/>
      <c r="W861" s="138"/>
      <c r="X861" s="136"/>
      <c r="AA861" s="145">
        <v>849</v>
      </c>
      <c r="AB861" s="146" t="str">
        <f t="shared" si="55"/>
        <v/>
      </c>
      <c r="AC861" s="146" t="str">
        <f t="shared" si="56"/>
        <v/>
      </c>
      <c r="AP861" s="149" t="str">
        <f t="shared" si="57"/>
        <v/>
      </c>
      <c r="AQ861" s="149" t="str">
        <f t="shared" si="58"/>
        <v/>
      </c>
    </row>
    <row r="862" spans="2:43" x14ac:dyDescent="0.2">
      <c r="B862" s="194">
        <v>850</v>
      </c>
      <c r="C862" s="249"/>
      <c r="D862" s="249"/>
      <c r="E862" s="138"/>
      <c r="F862" s="138"/>
      <c r="G862" s="218"/>
      <c r="H862" s="138"/>
      <c r="I862" s="138"/>
      <c r="J862" s="138"/>
      <c r="K862" s="138"/>
      <c r="L862" s="138"/>
      <c r="M862" s="138"/>
      <c r="N862" s="138"/>
      <c r="O862" s="138"/>
      <c r="Q862" s="138"/>
      <c r="R862" s="138"/>
      <c r="S862" s="138"/>
      <c r="T862" s="138"/>
      <c r="U862" s="138"/>
      <c r="V862" s="138"/>
      <c r="W862" s="138"/>
      <c r="X862" s="136"/>
      <c r="AA862" s="145">
        <v>850</v>
      </c>
      <c r="AB862" s="146" t="str">
        <f t="shared" si="55"/>
        <v/>
      </c>
      <c r="AC862" s="146" t="str">
        <f t="shared" si="56"/>
        <v/>
      </c>
      <c r="AP862" s="149" t="str">
        <f t="shared" si="57"/>
        <v/>
      </c>
      <c r="AQ862" s="149" t="str">
        <f t="shared" si="58"/>
        <v/>
      </c>
    </row>
    <row r="863" spans="2:43" x14ac:dyDescent="0.2">
      <c r="B863" s="194">
        <v>851</v>
      </c>
      <c r="C863" s="249"/>
      <c r="D863" s="249"/>
      <c r="E863" s="138"/>
      <c r="F863" s="138"/>
      <c r="G863" s="218"/>
      <c r="H863" s="138"/>
      <c r="I863" s="138"/>
      <c r="J863" s="138"/>
      <c r="K863" s="138"/>
      <c r="L863" s="138"/>
      <c r="M863" s="138"/>
      <c r="N863" s="138"/>
      <c r="O863" s="138"/>
      <c r="Q863" s="138"/>
      <c r="R863" s="138"/>
      <c r="S863" s="138"/>
      <c r="T863" s="138"/>
      <c r="U863" s="138"/>
      <c r="V863" s="138"/>
      <c r="W863" s="138"/>
      <c r="X863" s="136"/>
      <c r="AA863" s="145">
        <v>851</v>
      </c>
      <c r="AB863" s="146" t="str">
        <f t="shared" si="55"/>
        <v/>
      </c>
      <c r="AC863" s="146" t="str">
        <f t="shared" si="56"/>
        <v/>
      </c>
      <c r="AP863" s="149" t="str">
        <f t="shared" si="57"/>
        <v/>
      </c>
      <c r="AQ863" s="149" t="str">
        <f t="shared" si="58"/>
        <v/>
      </c>
    </row>
    <row r="864" spans="2:43" x14ac:dyDescent="0.2">
      <c r="B864" s="194">
        <v>852</v>
      </c>
      <c r="C864" s="249"/>
      <c r="D864" s="249"/>
      <c r="E864" s="138"/>
      <c r="F864" s="138"/>
      <c r="G864" s="218"/>
      <c r="H864" s="138"/>
      <c r="I864" s="138"/>
      <c r="J864" s="138"/>
      <c r="K864" s="138"/>
      <c r="L864" s="138"/>
      <c r="M864" s="138"/>
      <c r="N864" s="138"/>
      <c r="O864" s="138"/>
      <c r="Q864" s="138"/>
      <c r="R864" s="138"/>
      <c r="S864" s="138"/>
      <c r="T864" s="138"/>
      <c r="U864" s="138"/>
      <c r="V864" s="138"/>
      <c r="W864" s="138"/>
      <c r="X864" s="136"/>
      <c r="AA864" s="145">
        <v>852</v>
      </c>
      <c r="AB864" s="146" t="str">
        <f t="shared" si="55"/>
        <v/>
      </c>
      <c r="AC864" s="146" t="str">
        <f t="shared" si="56"/>
        <v/>
      </c>
      <c r="AP864" s="149" t="str">
        <f t="shared" si="57"/>
        <v/>
      </c>
      <c r="AQ864" s="149" t="str">
        <f t="shared" si="58"/>
        <v/>
      </c>
    </row>
    <row r="865" spans="2:43" x14ac:dyDescent="0.2">
      <c r="B865" s="194">
        <v>853</v>
      </c>
      <c r="C865" s="249"/>
      <c r="D865" s="249"/>
      <c r="E865" s="138"/>
      <c r="F865" s="138"/>
      <c r="G865" s="218"/>
      <c r="H865" s="138"/>
      <c r="I865" s="138"/>
      <c r="J865" s="138"/>
      <c r="K865" s="138"/>
      <c r="L865" s="138"/>
      <c r="M865" s="138"/>
      <c r="N865" s="138"/>
      <c r="O865" s="138"/>
      <c r="Q865" s="138"/>
      <c r="R865" s="138"/>
      <c r="S865" s="138"/>
      <c r="T865" s="138"/>
      <c r="U865" s="138"/>
      <c r="V865" s="138"/>
      <c r="W865" s="138"/>
      <c r="X865" s="136"/>
      <c r="AA865" s="145">
        <v>853</v>
      </c>
      <c r="AB865" s="146" t="str">
        <f t="shared" si="55"/>
        <v/>
      </c>
      <c r="AC865" s="146" t="str">
        <f t="shared" si="56"/>
        <v/>
      </c>
      <c r="AP865" s="149" t="str">
        <f t="shared" si="57"/>
        <v/>
      </c>
      <c r="AQ865" s="149" t="str">
        <f t="shared" si="58"/>
        <v/>
      </c>
    </row>
    <row r="866" spans="2:43" x14ac:dyDescent="0.2">
      <c r="B866" s="194">
        <v>854</v>
      </c>
      <c r="C866" s="249"/>
      <c r="D866" s="249"/>
      <c r="E866" s="138"/>
      <c r="F866" s="138"/>
      <c r="G866" s="218"/>
      <c r="H866" s="138"/>
      <c r="I866" s="138"/>
      <c r="J866" s="138"/>
      <c r="K866" s="138"/>
      <c r="L866" s="138"/>
      <c r="M866" s="138"/>
      <c r="N866" s="138"/>
      <c r="O866" s="138"/>
      <c r="Q866" s="138"/>
      <c r="R866" s="138"/>
      <c r="S866" s="138"/>
      <c r="T866" s="138"/>
      <c r="U866" s="138"/>
      <c r="V866" s="138"/>
      <c r="W866" s="138"/>
      <c r="X866" s="136"/>
      <c r="AA866" s="145">
        <v>854</v>
      </c>
      <c r="AB866" s="146" t="str">
        <f t="shared" si="55"/>
        <v/>
      </c>
      <c r="AC866" s="146" t="str">
        <f t="shared" si="56"/>
        <v/>
      </c>
      <c r="AP866" s="149" t="str">
        <f t="shared" si="57"/>
        <v/>
      </c>
      <c r="AQ866" s="149" t="str">
        <f t="shared" si="58"/>
        <v/>
      </c>
    </row>
    <row r="867" spans="2:43" x14ac:dyDescent="0.2">
      <c r="B867" s="194">
        <v>855</v>
      </c>
      <c r="C867" s="249"/>
      <c r="D867" s="249"/>
      <c r="E867" s="138"/>
      <c r="F867" s="138"/>
      <c r="G867" s="218"/>
      <c r="H867" s="138"/>
      <c r="I867" s="138"/>
      <c r="J867" s="138"/>
      <c r="K867" s="138"/>
      <c r="L867" s="138"/>
      <c r="M867" s="138"/>
      <c r="N867" s="138"/>
      <c r="O867" s="138"/>
      <c r="Q867" s="138"/>
      <c r="R867" s="138"/>
      <c r="S867" s="138"/>
      <c r="T867" s="138"/>
      <c r="U867" s="138"/>
      <c r="V867" s="138"/>
      <c r="W867" s="138"/>
      <c r="X867" s="136"/>
      <c r="AA867" s="145">
        <v>855</v>
      </c>
      <c r="AB867" s="146" t="str">
        <f t="shared" si="55"/>
        <v/>
      </c>
      <c r="AC867" s="146" t="str">
        <f t="shared" si="56"/>
        <v/>
      </c>
      <c r="AP867" s="149" t="str">
        <f t="shared" si="57"/>
        <v/>
      </c>
      <c r="AQ867" s="149" t="str">
        <f t="shared" si="58"/>
        <v/>
      </c>
    </row>
    <row r="868" spans="2:43" x14ac:dyDescent="0.2">
      <c r="B868" s="194">
        <v>856</v>
      </c>
      <c r="C868" s="249"/>
      <c r="D868" s="249"/>
      <c r="E868" s="138"/>
      <c r="F868" s="138"/>
      <c r="G868" s="218"/>
      <c r="H868" s="138"/>
      <c r="I868" s="138"/>
      <c r="J868" s="138"/>
      <c r="K868" s="138"/>
      <c r="L868" s="138"/>
      <c r="M868" s="138"/>
      <c r="N868" s="138"/>
      <c r="O868" s="138"/>
      <c r="Q868" s="138"/>
      <c r="R868" s="138"/>
      <c r="S868" s="138"/>
      <c r="T868" s="138"/>
      <c r="U868" s="138"/>
      <c r="V868" s="138"/>
      <c r="W868" s="138"/>
      <c r="X868" s="136"/>
      <c r="AA868" s="145">
        <v>856</v>
      </c>
      <c r="AB868" s="146" t="str">
        <f t="shared" si="55"/>
        <v/>
      </c>
      <c r="AC868" s="146" t="str">
        <f t="shared" si="56"/>
        <v/>
      </c>
      <c r="AP868" s="149" t="str">
        <f t="shared" si="57"/>
        <v/>
      </c>
      <c r="AQ868" s="149" t="str">
        <f t="shared" si="58"/>
        <v/>
      </c>
    </row>
    <row r="869" spans="2:43" x14ac:dyDescent="0.2">
      <c r="B869" s="194">
        <v>857</v>
      </c>
      <c r="C869" s="249"/>
      <c r="D869" s="249"/>
      <c r="E869" s="138"/>
      <c r="F869" s="138"/>
      <c r="G869" s="218"/>
      <c r="H869" s="138"/>
      <c r="I869" s="138"/>
      <c r="J869" s="138"/>
      <c r="K869" s="138"/>
      <c r="L869" s="138"/>
      <c r="M869" s="138"/>
      <c r="N869" s="138"/>
      <c r="O869" s="138"/>
      <c r="Q869" s="138"/>
      <c r="R869" s="138"/>
      <c r="S869" s="138"/>
      <c r="T869" s="138"/>
      <c r="U869" s="138"/>
      <c r="V869" s="138"/>
      <c r="W869" s="138"/>
      <c r="X869" s="136"/>
      <c r="AA869" s="145">
        <v>857</v>
      </c>
      <c r="AB869" s="146" t="str">
        <f t="shared" si="55"/>
        <v/>
      </c>
      <c r="AC869" s="146" t="str">
        <f t="shared" si="56"/>
        <v/>
      </c>
      <c r="AP869" s="149" t="str">
        <f t="shared" si="57"/>
        <v/>
      </c>
      <c r="AQ869" s="149" t="str">
        <f t="shared" si="58"/>
        <v/>
      </c>
    </row>
    <row r="870" spans="2:43" x14ac:dyDescent="0.2">
      <c r="B870" s="194">
        <v>858</v>
      </c>
      <c r="C870" s="249"/>
      <c r="D870" s="249"/>
      <c r="E870" s="138"/>
      <c r="F870" s="138"/>
      <c r="G870" s="218"/>
      <c r="H870" s="138"/>
      <c r="I870" s="138"/>
      <c r="J870" s="138"/>
      <c r="K870" s="138"/>
      <c r="L870" s="138"/>
      <c r="M870" s="138"/>
      <c r="N870" s="138"/>
      <c r="O870" s="138"/>
      <c r="Q870" s="138"/>
      <c r="R870" s="138"/>
      <c r="S870" s="138"/>
      <c r="T870" s="138"/>
      <c r="U870" s="138"/>
      <c r="V870" s="138"/>
      <c r="W870" s="138"/>
      <c r="X870" s="136"/>
      <c r="AA870" s="145">
        <v>858</v>
      </c>
      <c r="AB870" s="146" t="str">
        <f t="shared" si="55"/>
        <v/>
      </c>
      <c r="AC870" s="146" t="str">
        <f t="shared" si="56"/>
        <v/>
      </c>
      <c r="AP870" s="149" t="str">
        <f t="shared" si="57"/>
        <v/>
      </c>
      <c r="AQ870" s="149" t="str">
        <f t="shared" si="58"/>
        <v/>
      </c>
    </row>
    <row r="871" spans="2:43" x14ac:dyDescent="0.2">
      <c r="B871" s="194">
        <v>859</v>
      </c>
      <c r="C871" s="249"/>
      <c r="D871" s="249"/>
      <c r="E871" s="138"/>
      <c r="F871" s="138"/>
      <c r="G871" s="218"/>
      <c r="H871" s="138"/>
      <c r="I871" s="138"/>
      <c r="J871" s="138"/>
      <c r="K871" s="138"/>
      <c r="L871" s="138"/>
      <c r="M871" s="138"/>
      <c r="N871" s="138"/>
      <c r="O871" s="138"/>
      <c r="Q871" s="138"/>
      <c r="R871" s="138"/>
      <c r="S871" s="138"/>
      <c r="T871" s="138"/>
      <c r="U871" s="138"/>
      <c r="V871" s="138"/>
      <c r="W871" s="138"/>
      <c r="X871" s="136"/>
      <c r="AA871" s="145">
        <v>859</v>
      </c>
      <c r="AB871" s="146" t="str">
        <f t="shared" si="55"/>
        <v/>
      </c>
      <c r="AC871" s="146" t="str">
        <f t="shared" si="56"/>
        <v/>
      </c>
      <c r="AP871" s="149" t="str">
        <f t="shared" si="57"/>
        <v/>
      </c>
      <c r="AQ871" s="149" t="str">
        <f t="shared" si="58"/>
        <v/>
      </c>
    </row>
    <row r="872" spans="2:43" x14ac:dyDescent="0.2">
      <c r="B872" s="194">
        <v>860</v>
      </c>
      <c r="C872" s="249"/>
      <c r="D872" s="249"/>
      <c r="E872" s="138"/>
      <c r="F872" s="138"/>
      <c r="G872" s="218"/>
      <c r="H872" s="138"/>
      <c r="I872" s="138"/>
      <c r="J872" s="138"/>
      <c r="K872" s="138"/>
      <c r="L872" s="138"/>
      <c r="M872" s="138"/>
      <c r="N872" s="138"/>
      <c r="O872" s="138"/>
      <c r="Q872" s="138"/>
      <c r="R872" s="138"/>
      <c r="S872" s="138"/>
      <c r="T872" s="138"/>
      <c r="U872" s="138"/>
      <c r="V872" s="138"/>
      <c r="W872" s="138"/>
      <c r="X872" s="136"/>
      <c r="AA872" s="145">
        <v>860</v>
      </c>
      <c r="AB872" s="146" t="str">
        <f t="shared" si="55"/>
        <v/>
      </c>
      <c r="AC872" s="146" t="str">
        <f t="shared" si="56"/>
        <v/>
      </c>
      <c r="AP872" s="149" t="str">
        <f t="shared" si="57"/>
        <v/>
      </c>
      <c r="AQ872" s="149" t="str">
        <f t="shared" si="58"/>
        <v/>
      </c>
    </row>
    <row r="873" spans="2:43" x14ac:dyDescent="0.2">
      <c r="B873" s="194">
        <v>861</v>
      </c>
      <c r="C873" s="249"/>
      <c r="D873" s="249"/>
      <c r="E873" s="138"/>
      <c r="F873" s="138"/>
      <c r="G873" s="218"/>
      <c r="H873" s="138"/>
      <c r="I873" s="138"/>
      <c r="J873" s="138"/>
      <c r="K873" s="138"/>
      <c r="L873" s="138"/>
      <c r="M873" s="138"/>
      <c r="N873" s="138"/>
      <c r="O873" s="138"/>
      <c r="Q873" s="138"/>
      <c r="R873" s="138"/>
      <c r="S873" s="138"/>
      <c r="T873" s="138"/>
      <c r="U873" s="138"/>
      <c r="V873" s="138"/>
      <c r="W873" s="138"/>
      <c r="X873" s="136"/>
      <c r="AA873" s="145">
        <v>861</v>
      </c>
      <c r="AB873" s="146" t="str">
        <f t="shared" si="55"/>
        <v/>
      </c>
      <c r="AC873" s="146" t="str">
        <f t="shared" si="56"/>
        <v/>
      </c>
      <c r="AP873" s="149" t="str">
        <f t="shared" si="57"/>
        <v/>
      </c>
      <c r="AQ873" s="149" t="str">
        <f t="shared" si="58"/>
        <v/>
      </c>
    </row>
    <row r="874" spans="2:43" x14ac:dyDescent="0.2">
      <c r="B874" s="194">
        <v>862</v>
      </c>
      <c r="C874" s="249"/>
      <c r="D874" s="249"/>
      <c r="E874" s="138"/>
      <c r="F874" s="138"/>
      <c r="G874" s="218"/>
      <c r="H874" s="138"/>
      <c r="I874" s="138"/>
      <c r="J874" s="138"/>
      <c r="K874" s="138"/>
      <c r="L874" s="138"/>
      <c r="M874" s="138"/>
      <c r="N874" s="138"/>
      <c r="O874" s="138"/>
      <c r="Q874" s="138"/>
      <c r="R874" s="138"/>
      <c r="S874" s="138"/>
      <c r="T874" s="138"/>
      <c r="U874" s="138"/>
      <c r="V874" s="138"/>
      <c r="W874" s="138"/>
      <c r="X874" s="136"/>
      <c r="AA874" s="145">
        <v>862</v>
      </c>
      <c r="AB874" s="146" t="str">
        <f t="shared" si="55"/>
        <v/>
      </c>
      <c r="AC874" s="146" t="str">
        <f t="shared" si="56"/>
        <v/>
      </c>
      <c r="AP874" s="149" t="str">
        <f t="shared" si="57"/>
        <v/>
      </c>
      <c r="AQ874" s="149" t="str">
        <f t="shared" si="58"/>
        <v/>
      </c>
    </row>
    <row r="875" spans="2:43" x14ac:dyDescent="0.2">
      <c r="B875" s="194">
        <v>863</v>
      </c>
      <c r="C875" s="249"/>
      <c r="D875" s="249"/>
      <c r="E875" s="138"/>
      <c r="F875" s="138"/>
      <c r="G875" s="218"/>
      <c r="H875" s="138"/>
      <c r="I875" s="138"/>
      <c r="J875" s="138"/>
      <c r="K875" s="138"/>
      <c r="L875" s="138"/>
      <c r="M875" s="138"/>
      <c r="N875" s="138"/>
      <c r="O875" s="138"/>
      <c r="Q875" s="138"/>
      <c r="R875" s="138"/>
      <c r="S875" s="138"/>
      <c r="T875" s="138"/>
      <c r="U875" s="138"/>
      <c r="V875" s="138"/>
      <c r="W875" s="138"/>
      <c r="X875" s="136"/>
      <c r="AA875" s="145">
        <v>863</v>
      </c>
      <c r="AB875" s="146" t="str">
        <f t="shared" si="55"/>
        <v/>
      </c>
      <c r="AC875" s="146" t="str">
        <f t="shared" si="56"/>
        <v/>
      </c>
      <c r="AP875" s="149" t="str">
        <f t="shared" si="57"/>
        <v/>
      </c>
      <c r="AQ875" s="149" t="str">
        <f t="shared" si="58"/>
        <v/>
      </c>
    </row>
    <row r="876" spans="2:43" x14ac:dyDescent="0.2">
      <c r="B876" s="194">
        <v>864</v>
      </c>
      <c r="C876" s="249"/>
      <c r="D876" s="249"/>
      <c r="E876" s="138"/>
      <c r="F876" s="138"/>
      <c r="G876" s="218"/>
      <c r="H876" s="138"/>
      <c r="I876" s="138"/>
      <c r="J876" s="138"/>
      <c r="K876" s="138"/>
      <c r="L876" s="138"/>
      <c r="M876" s="138"/>
      <c r="N876" s="138"/>
      <c r="O876" s="138"/>
      <c r="Q876" s="138"/>
      <c r="R876" s="138"/>
      <c r="S876" s="138"/>
      <c r="T876" s="138"/>
      <c r="U876" s="138"/>
      <c r="V876" s="138"/>
      <c r="W876" s="138"/>
      <c r="X876" s="136"/>
      <c r="AA876" s="145">
        <v>864</v>
      </c>
      <c r="AB876" s="146" t="str">
        <f t="shared" si="55"/>
        <v/>
      </c>
      <c r="AC876" s="146" t="str">
        <f t="shared" si="56"/>
        <v/>
      </c>
      <c r="AP876" s="149" t="str">
        <f t="shared" si="57"/>
        <v/>
      </c>
      <c r="AQ876" s="149" t="str">
        <f t="shared" si="58"/>
        <v/>
      </c>
    </row>
    <row r="877" spans="2:43" x14ac:dyDescent="0.2">
      <c r="B877" s="194">
        <v>865</v>
      </c>
      <c r="C877" s="249"/>
      <c r="D877" s="249"/>
      <c r="E877" s="138"/>
      <c r="F877" s="138"/>
      <c r="G877" s="218"/>
      <c r="H877" s="138"/>
      <c r="I877" s="138"/>
      <c r="J877" s="138"/>
      <c r="K877" s="138"/>
      <c r="L877" s="138"/>
      <c r="M877" s="138"/>
      <c r="N877" s="138"/>
      <c r="O877" s="138"/>
      <c r="Q877" s="138"/>
      <c r="R877" s="138"/>
      <c r="S877" s="138"/>
      <c r="T877" s="138"/>
      <c r="U877" s="138"/>
      <c r="V877" s="138"/>
      <c r="W877" s="138"/>
      <c r="X877" s="136"/>
      <c r="AA877" s="145">
        <v>865</v>
      </c>
      <c r="AB877" s="146" t="str">
        <f t="shared" si="55"/>
        <v/>
      </c>
      <c r="AC877" s="146" t="str">
        <f t="shared" si="56"/>
        <v/>
      </c>
      <c r="AP877" s="149" t="str">
        <f t="shared" si="57"/>
        <v/>
      </c>
      <c r="AQ877" s="149" t="str">
        <f t="shared" si="58"/>
        <v/>
      </c>
    </row>
    <row r="878" spans="2:43" x14ac:dyDescent="0.2">
      <c r="B878" s="194">
        <v>866</v>
      </c>
      <c r="C878" s="249"/>
      <c r="D878" s="249"/>
      <c r="E878" s="138"/>
      <c r="F878" s="138"/>
      <c r="G878" s="218"/>
      <c r="H878" s="138"/>
      <c r="I878" s="138"/>
      <c r="J878" s="138"/>
      <c r="K878" s="138"/>
      <c r="L878" s="138"/>
      <c r="M878" s="138"/>
      <c r="N878" s="138"/>
      <c r="O878" s="138"/>
      <c r="Q878" s="138"/>
      <c r="R878" s="138"/>
      <c r="S878" s="138"/>
      <c r="T878" s="138"/>
      <c r="U878" s="138"/>
      <c r="V878" s="138"/>
      <c r="W878" s="138"/>
      <c r="X878" s="136"/>
      <c r="AA878" s="145">
        <v>866</v>
      </c>
      <c r="AB878" s="146" t="str">
        <f t="shared" si="55"/>
        <v/>
      </c>
      <c r="AC878" s="146" t="str">
        <f t="shared" si="56"/>
        <v/>
      </c>
      <c r="AP878" s="149" t="str">
        <f t="shared" si="57"/>
        <v/>
      </c>
      <c r="AQ878" s="149" t="str">
        <f t="shared" si="58"/>
        <v/>
      </c>
    </row>
    <row r="879" spans="2:43" x14ac:dyDescent="0.2">
      <c r="B879" s="194">
        <v>867</v>
      </c>
      <c r="C879" s="249"/>
      <c r="D879" s="249"/>
      <c r="E879" s="138"/>
      <c r="F879" s="138"/>
      <c r="G879" s="218"/>
      <c r="H879" s="138"/>
      <c r="I879" s="138"/>
      <c r="J879" s="138"/>
      <c r="K879" s="138"/>
      <c r="L879" s="138"/>
      <c r="M879" s="138"/>
      <c r="N879" s="138"/>
      <c r="O879" s="138"/>
      <c r="Q879" s="138"/>
      <c r="R879" s="138"/>
      <c r="S879" s="138"/>
      <c r="T879" s="138"/>
      <c r="U879" s="138"/>
      <c r="V879" s="138"/>
      <c r="W879" s="138"/>
      <c r="X879" s="136"/>
      <c r="AA879" s="145">
        <v>867</v>
      </c>
      <c r="AB879" s="146" t="str">
        <f t="shared" si="55"/>
        <v/>
      </c>
      <c r="AC879" s="146" t="str">
        <f t="shared" si="56"/>
        <v/>
      </c>
      <c r="AP879" s="149" t="str">
        <f t="shared" si="57"/>
        <v/>
      </c>
      <c r="AQ879" s="149" t="str">
        <f t="shared" si="58"/>
        <v/>
      </c>
    </row>
    <row r="880" spans="2:43" x14ac:dyDescent="0.2">
      <c r="B880" s="194">
        <v>868</v>
      </c>
      <c r="C880" s="249"/>
      <c r="D880" s="249"/>
      <c r="E880" s="138"/>
      <c r="F880" s="138"/>
      <c r="G880" s="218"/>
      <c r="H880" s="138"/>
      <c r="I880" s="138"/>
      <c r="J880" s="138"/>
      <c r="K880" s="138"/>
      <c r="L880" s="138"/>
      <c r="M880" s="138"/>
      <c r="N880" s="138"/>
      <c r="O880" s="138"/>
      <c r="Q880" s="138"/>
      <c r="R880" s="138"/>
      <c r="S880" s="138"/>
      <c r="T880" s="138"/>
      <c r="U880" s="138"/>
      <c r="V880" s="138"/>
      <c r="W880" s="138"/>
      <c r="X880" s="136"/>
      <c r="AA880" s="145">
        <v>868</v>
      </c>
      <c r="AB880" s="146" t="str">
        <f t="shared" si="55"/>
        <v/>
      </c>
      <c r="AC880" s="146" t="str">
        <f t="shared" si="56"/>
        <v/>
      </c>
      <c r="AP880" s="149" t="str">
        <f t="shared" si="57"/>
        <v/>
      </c>
      <c r="AQ880" s="149" t="str">
        <f t="shared" si="58"/>
        <v/>
      </c>
    </row>
    <row r="881" spans="2:43" x14ac:dyDescent="0.2">
      <c r="B881" s="194">
        <v>869</v>
      </c>
      <c r="C881" s="249"/>
      <c r="D881" s="249"/>
      <c r="E881" s="138"/>
      <c r="F881" s="138"/>
      <c r="G881" s="218"/>
      <c r="H881" s="138"/>
      <c r="I881" s="138"/>
      <c r="J881" s="138"/>
      <c r="K881" s="138"/>
      <c r="L881" s="138"/>
      <c r="M881" s="138"/>
      <c r="N881" s="138"/>
      <c r="O881" s="138"/>
      <c r="Q881" s="138"/>
      <c r="R881" s="138"/>
      <c r="S881" s="138"/>
      <c r="T881" s="138"/>
      <c r="U881" s="138"/>
      <c r="V881" s="138"/>
      <c r="W881" s="138"/>
      <c r="X881" s="136"/>
      <c r="AA881" s="145">
        <v>869</v>
      </c>
      <c r="AB881" s="146" t="str">
        <f t="shared" si="55"/>
        <v/>
      </c>
      <c r="AC881" s="146" t="str">
        <f t="shared" si="56"/>
        <v/>
      </c>
      <c r="AP881" s="149" t="str">
        <f t="shared" si="57"/>
        <v/>
      </c>
      <c r="AQ881" s="149" t="str">
        <f t="shared" si="58"/>
        <v/>
      </c>
    </row>
    <row r="882" spans="2:43" x14ac:dyDescent="0.2">
      <c r="B882" s="194">
        <v>870</v>
      </c>
      <c r="C882" s="249"/>
      <c r="D882" s="249"/>
      <c r="E882" s="138"/>
      <c r="F882" s="138"/>
      <c r="G882" s="218"/>
      <c r="H882" s="138"/>
      <c r="I882" s="138"/>
      <c r="J882" s="138"/>
      <c r="K882" s="138"/>
      <c r="L882" s="138"/>
      <c r="M882" s="138"/>
      <c r="N882" s="138"/>
      <c r="O882" s="138"/>
      <c r="Q882" s="138"/>
      <c r="R882" s="138"/>
      <c r="S882" s="138"/>
      <c r="T882" s="138"/>
      <c r="U882" s="138"/>
      <c r="V882" s="138"/>
      <c r="W882" s="138"/>
      <c r="X882" s="136"/>
      <c r="AA882" s="145">
        <v>870</v>
      </c>
      <c r="AB882" s="146" t="str">
        <f t="shared" si="55"/>
        <v/>
      </c>
      <c r="AC882" s="146" t="str">
        <f t="shared" si="56"/>
        <v/>
      </c>
      <c r="AP882" s="149" t="str">
        <f t="shared" si="57"/>
        <v/>
      </c>
      <c r="AQ882" s="149" t="str">
        <f t="shared" si="58"/>
        <v/>
      </c>
    </row>
    <row r="883" spans="2:43" x14ac:dyDescent="0.2">
      <c r="B883" s="194">
        <v>871</v>
      </c>
      <c r="C883" s="249"/>
      <c r="D883" s="249"/>
      <c r="E883" s="138"/>
      <c r="F883" s="138"/>
      <c r="G883" s="218"/>
      <c r="H883" s="138"/>
      <c r="I883" s="138"/>
      <c r="J883" s="138"/>
      <c r="K883" s="138"/>
      <c r="L883" s="138"/>
      <c r="M883" s="138"/>
      <c r="N883" s="138"/>
      <c r="O883" s="138"/>
      <c r="Q883" s="138"/>
      <c r="R883" s="138"/>
      <c r="S883" s="138"/>
      <c r="T883" s="138"/>
      <c r="U883" s="138"/>
      <c r="V883" s="138"/>
      <c r="W883" s="138"/>
      <c r="X883" s="136"/>
      <c r="AA883" s="145">
        <v>871</v>
      </c>
      <c r="AB883" s="146" t="str">
        <f t="shared" si="55"/>
        <v/>
      </c>
      <c r="AC883" s="146" t="str">
        <f t="shared" si="56"/>
        <v/>
      </c>
      <c r="AP883" s="149" t="str">
        <f t="shared" si="57"/>
        <v/>
      </c>
      <c r="AQ883" s="149" t="str">
        <f t="shared" si="58"/>
        <v/>
      </c>
    </row>
    <row r="884" spans="2:43" x14ac:dyDescent="0.2">
      <c r="B884" s="194">
        <v>872</v>
      </c>
      <c r="C884" s="249"/>
      <c r="D884" s="249"/>
      <c r="E884" s="138"/>
      <c r="F884" s="138"/>
      <c r="G884" s="218"/>
      <c r="H884" s="138"/>
      <c r="I884" s="138"/>
      <c r="J884" s="138"/>
      <c r="K884" s="138"/>
      <c r="L884" s="138"/>
      <c r="M884" s="138"/>
      <c r="N884" s="138"/>
      <c r="O884" s="138"/>
      <c r="Q884" s="138"/>
      <c r="R884" s="138"/>
      <c r="S884" s="138"/>
      <c r="T884" s="138"/>
      <c r="U884" s="138"/>
      <c r="V884" s="138"/>
      <c r="W884" s="138"/>
      <c r="X884" s="136"/>
      <c r="AA884" s="145">
        <v>872</v>
      </c>
      <c r="AB884" s="146" t="str">
        <f t="shared" si="55"/>
        <v/>
      </c>
      <c r="AC884" s="146" t="str">
        <f t="shared" si="56"/>
        <v/>
      </c>
      <c r="AP884" s="149" t="str">
        <f t="shared" si="57"/>
        <v/>
      </c>
      <c r="AQ884" s="149" t="str">
        <f t="shared" si="58"/>
        <v/>
      </c>
    </row>
    <row r="885" spans="2:43" x14ac:dyDescent="0.2">
      <c r="B885" s="194">
        <v>873</v>
      </c>
      <c r="C885" s="249"/>
      <c r="D885" s="249"/>
      <c r="E885" s="138"/>
      <c r="F885" s="138"/>
      <c r="G885" s="218"/>
      <c r="H885" s="138"/>
      <c r="I885" s="138"/>
      <c r="J885" s="138"/>
      <c r="K885" s="138"/>
      <c r="L885" s="138"/>
      <c r="M885" s="138"/>
      <c r="N885" s="138"/>
      <c r="O885" s="138"/>
      <c r="Q885" s="138"/>
      <c r="R885" s="138"/>
      <c r="S885" s="138"/>
      <c r="T885" s="138"/>
      <c r="U885" s="138"/>
      <c r="V885" s="138"/>
      <c r="W885" s="138"/>
      <c r="X885" s="136"/>
      <c r="AA885" s="145">
        <v>873</v>
      </c>
      <c r="AB885" s="146" t="str">
        <f t="shared" si="55"/>
        <v/>
      </c>
      <c r="AC885" s="146" t="str">
        <f t="shared" si="56"/>
        <v/>
      </c>
      <c r="AP885" s="149" t="str">
        <f t="shared" si="57"/>
        <v/>
      </c>
      <c r="AQ885" s="149" t="str">
        <f t="shared" si="58"/>
        <v/>
      </c>
    </row>
    <row r="886" spans="2:43" x14ac:dyDescent="0.2">
      <c r="B886" s="194">
        <v>874</v>
      </c>
      <c r="C886" s="249"/>
      <c r="D886" s="249"/>
      <c r="E886" s="138"/>
      <c r="F886" s="138"/>
      <c r="G886" s="218"/>
      <c r="H886" s="138"/>
      <c r="I886" s="138"/>
      <c r="J886" s="138"/>
      <c r="K886" s="138"/>
      <c r="L886" s="138"/>
      <c r="M886" s="138"/>
      <c r="N886" s="138"/>
      <c r="O886" s="138"/>
      <c r="Q886" s="138"/>
      <c r="R886" s="138"/>
      <c r="S886" s="138"/>
      <c r="T886" s="138"/>
      <c r="U886" s="138"/>
      <c r="V886" s="138"/>
      <c r="W886" s="138"/>
      <c r="X886" s="136"/>
      <c r="AA886" s="145">
        <v>874</v>
      </c>
      <c r="AB886" s="146" t="str">
        <f t="shared" si="55"/>
        <v/>
      </c>
      <c r="AC886" s="146" t="str">
        <f t="shared" si="56"/>
        <v/>
      </c>
      <c r="AP886" s="149" t="str">
        <f t="shared" si="57"/>
        <v/>
      </c>
      <c r="AQ886" s="149" t="str">
        <f t="shared" si="58"/>
        <v/>
      </c>
    </row>
    <row r="887" spans="2:43" x14ac:dyDescent="0.2">
      <c r="B887" s="194">
        <v>875</v>
      </c>
      <c r="C887" s="249"/>
      <c r="D887" s="249"/>
      <c r="E887" s="138"/>
      <c r="F887" s="138"/>
      <c r="G887" s="218"/>
      <c r="H887" s="138"/>
      <c r="I887" s="138"/>
      <c r="J887" s="138"/>
      <c r="K887" s="138"/>
      <c r="L887" s="138"/>
      <c r="M887" s="138"/>
      <c r="N887" s="138"/>
      <c r="O887" s="138"/>
      <c r="Q887" s="138"/>
      <c r="R887" s="138"/>
      <c r="S887" s="138"/>
      <c r="T887" s="138"/>
      <c r="U887" s="138"/>
      <c r="V887" s="138"/>
      <c r="W887" s="138"/>
      <c r="X887" s="136"/>
      <c r="AA887" s="145">
        <v>875</v>
      </c>
      <c r="AB887" s="146" t="str">
        <f t="shared" si="55"/>
        <v/>
      </c>
      <c r="AC887" s="146" t="str">
        <f t="shared" si="56"/>
        <v/>
      </c>
      <c r="AP887" s="149" t="str">
        <f t="shared" si="57"/>
        <v/>
      </c>
      <c r="AQ887" s="149" t="str">
        <f t="shared" si="58"/>
        <v/>
      </c>
    </row>
    <row r="888" spans="2:43" x14ac:dyDescent="0.2">
      <c r="B888" s="194">
        <v>876</v>
      </c>
      <c r="C888" s="249"/>
      <c r="D888" s="249"/>
      <c r="E888" s="138"/>
      <c r="F888" s="138"/>
      <c r="G888" s="218"/>
      <c r="H888" s="138"/>
      <c r="I888" s="138"/>
      <c r="J888" s="138"/>
      <c r="K888" s="138"/>
      <c r="L888" s="138"/>
      <c r="M888" s="138"/>
      <c r="N888" s="138"/>
      <c r="O888" s="138"/>
      <c r="Q888" s="138"/>
      <c r="R888" s="138"/>
      <c r="S888" s="138"/>
      <c r="T888" s="138"/>
      <c r="U888" s="138"/>
      <c r="V888" s="138"/>
      <c r="W888" s="138"/>
      <c r="X888" s="136"/>
      <c r="AA888" s="145">
        <v>876</v>
      </c>
      <c r="AB888" s="146" t="str">
        <f t="shared" si="55"/>
        <v/>
      </c>
      <c r="AC888" s="146" t="str">
        <f t="shared" si="56"/>
        <v/>
      </c>
      <c r="AP888" s="149" t="str">
        <f t="shared" si="57"/>
        <v/>
      </c>
      <c r="AQ888" s="149" t="str">
        <f t="shared" si="58"/>
        <v/>
      </c>
    </row>
    <row r="889" spans="2:43" x14ac:dyDescent="0.2">
      <c r="B889" s="194">
        <v>877</v>
      </c>
      <c r="C889" s="249"/>
      <c r="D889" s="249"/>
      <c r="E889" s="138"/>
      <c r="F889" s="138"/>
      <c r="G889" s="218"/>
      <c r="H889" s="138"/>
      <c r="I889" s="138"/>
      <c r="J889" s="138"/>
      <c r="K889" s="138"/>
      <c r="L889" s="138"/>
      <c r="M889" s="138"/>
      <c r="N889" s="138"/>
      <c r="O889" s="138"/>
      <c r="Q889" s="138"/>
      <c r="R889" s="138"/>
      <c r="S889" s="138"/>
      <c r="T889" s="138"/>
      <c r="U889" s="138"/>
      <c r="V889" s="138"/>
      <c r="W889" s="138"/>
      <c r="X889" s="136"/>
      <c r="AA889" s="145">
        <v>877</v>
      </c>
      <c r="AB889" s="146" t="str">
        <f t="shared" si="55"/>
        <v/>
      </c>
      <c r="AC889" s="146" t="str">
        <f t="shared" si="56"/>
        <v/>
      </c>
      <c r="AP889" s="149" t="str">
        <f t="shared" si="57"/>
        <v/>
      </c>
      <c r="AQ889" s="149" t="str">
        <f t="shared" si="58"/>
        <v/>
      </c>
    </row>
    <row r="890" spans="2:43" x14ac:dyDescent="0.2">
      <c r="B890" s="194">
        <v>878</v>
      </c>
      <c r="C890" s="249"/>
      <c r="D890" s="249"/>
      <c r="E890" s="138"/>
      <c r="F890" s="138"/>
      <c r="G890" s="218"/>
      <c r="H890" s="138"/>
      <c r="I890" s="138"/>
      <c r="J890" s="138"/>
      <c r="K890" s="138"/>
      <c r="L890" s="138"/>
      <c r="M890" s="138"/>
      <c r="N890" s="138"/>
      <c r="O890" s="138"/>
      <c r="Q890" s="138"/>
      <c r="R890" s="138"/>
      <c r="S890" s="138"/>
      <c r="T890" s="138"/>
      <c r="U890" s="138"/>
      <c r="V890" s="138"/>
      <c r="W890" s="138"/>
      <c r="X890" s="136"/>
      <c r="AA890" s="145">
        <v>878</v>
      </c>
      <c r="AB890" s="146" t="str">
        <f t="shared" si="55"/>
        <v/>
      </c>
      <c r="AC890" s="146" t="str">
        <f t="shared" si="56"/>
        <v/>
      </c>
      <c r="AP890" s="149" t="str">
        <f t="shared" si="57"/>
        <v/>
      </c>
      <c r="AQ890" s="149" t="str">
        <f t="shared" si="58"/>
        <v/>
      </c>
    </row>
    <row r="891" spans="2:43" x14ac:dyDescent="0.2">
      <c r="B891" s="194">
        <v>879</v>
      </c>
      <c r="C891" s="249"/>
      <c r="D891" s="249"/>
      <c r="E891" s="138"/>
      <c r="F891" s="138"/>
      <c r="G891" s="218"/>
      <c r="H891" s="138"/>
      <c r="I891" s="138"/>
      <c r="J891" s="138"/>
      <c r="K891" s="138"/>
      <c r="L891" s="138"/>
      <c r="M891" s="138"/>
      <c r="N891" s="138"/>
      <c r="O891" s="138"/>
      <c r="Q891" s="138"/>
      <c r="R891" s="138"/>
      <c r="S891" s="138"/>
      <c r="T891" s="138"/>
      <c r="U891" s="138"/>
      <c r="V891" s="138"/>
      <c r="W891" s="138"/>
      <c r="X891" s="136"/>
      <c r="AA891" s="145">
        <v>879</v>
      </c>
      <c r="AB891" s="146" t="str">
        <f t="shared" si="55"/>
        <v/>
      </c>
      <c r="AC891" s="146" t="str">
        <f t="shared" si="56"/>
        <v/>
      </c>
      <c r="AP891" s="149" t="str">
        <f t="shared" si="57"/>
        <v/>
      </c>
      <c r="AQ891" s="149" t="str">
        <f t="shared" si="58"/>
        <v/>
      </c>
    </row>
    <row r="892" spans="2:43" x14ac:dyDescent="0.2">
      <c r="B892" s="194">
        <v>880</v>
      </c>
      <c r="C892" s="249"/>
      <c r="D892" s="249"/>
      <c r="E892" s="138"/>
      <c r="F892" s="138"/>
      <c r="G892" s="218"/>
      <c r="H892" s="138"/>
      <c r="I892" s="138"/>
      <c r="J892" s="138"/>
      <c r="K892" s="138"/>
      <c r="L892" s="138"/>
      <c r="M892" s="138"/>
      <c r="N892" s="138"/>
      <c r="O892" s="138"/>
      <c r="Q892" s="138"/>
      <c r="R892" s="138"/>
      <c r="S892" s="138"/>
      <c r="T892" s="138"/>
      <c r="U892" s="138"/>
      <c r="V892" s="138"/>
      <c r="W892" s="138"/>
      <c r="X892" s="136"/>
      <c r="AA892" s="145">
        <v>880</v>
      </c>
      <c r="AB892" s="146" t="str">
        <f t="shared" si="55"/>
        <v/>
      </c>
      <c r="AC892" s="146" t="str">
        <f t="shared" si="56"/>
        <v/>
      </c>
      <c r="AP892" s="149" t="str">
        <f t="shared" si="57"/>
        <v/>
      </c>
      <c r="AQ892" s="149" t="str">
        <f t="shared" si="58"/>
        <v/>
      </c>
    </row>
    <row r="893" spans="2:43" x14ac:dyDescent="0.2">
      <c r="B893" s="194">
        <v>881</v>
      </c>
      <c r="C893" s="249"/>
      <c r="D893" s="249"/>
      <c r="E893" s="138"/>
      <c r="F893" s="138"/>
      <c r="G893" s="218"/>
      <c r="H893" s="138"/>
      <c r="I893" s="138"/>
      <c r="J893" s="138"/>
      <c r="K893" s="138"/>
      <c r="L893" s="138"/>
      <c r="M893" s="138"/>
      <c r="N893" s="138"/>
      <c r="O893" s="138"/>
      <c r="Q893" s="138"/>
      <c r="R893" s="138"/>
      <c r="S893" s="138"/>
      <c r="T893" s="138"/>
      <c r="U893" s="138"/>
      <c r="V893" s="138"/>
      <c r="W893" s="138"/>
      <c r="X893" s="136"/>
      <c r="AA893" s="145">
        <v>881</v>
      </c>
      <c r="AB893" s="146" t="str">
        <f t="shared" si="55"/>
        <v/>
      </c>
      <c r="AC893" s="146" t="str">
        <f t="shared" si="56"/>
        <v/>
      </c>
      <c r="AP893" s="149" t="str">
        <f t="shared" si="57"/>
        <v/>
      </c>
      <c r="AQ893" s="149" t="str">
        <f t="shared" si="58"/>
        <v/>
      </c>
    </row>
    <row r="894" spans="2:43" x14ac:dyDescent="0.2">
      <c r="B894" s="194">
        <v>882</v>
      </c>
      <c r="C894" s="249"/>
      <c r="D894" s="249"/>
      <c r="E894" s="138"/>
      <c r="F894" s="138"/>
      <c r="G894" s="218"/>
      <c r="H894" s="138"/>
      <c r="I894" s="138"/>
      <c r="J894" s="138"/>
      <c r="K894" s="138"/>
      <c r="L894" s="138"/>
      <c r="M894" s="138"/>
      <c r="N894" s="138"/>
      <c r="O894" s="138"/>
      <c r="Q894" s="138"/>
      <c r="R894" s="138"/>
      <c r="S894" s="138"/>
      <c r="T894" s="138"/>
      <c r="U894" s="138"/>
      <c r="V894" s="138"/>
      <c r="W894" s="138"/>
      <c r="X894" s="136"/>
      <c r="AA894" s="145">
        <v>882</v>
      </c>
      <c r="AB894" s="146" t="str">
        <f t="shared" si="55"/>
        <v/>
      </c>
      <c r="AC894" s="146" t="str">
        <f t="shared" si="56"/>
        <v/>
      </c>
      <c r="AP894" s="149" t="str">
        <f t="shared" si="57"/>
        <v/>
      </c>
      <c r="AQ894" s="149" t="str">
        <f t="shared" si="58"/>
        <v/>
      </c>
    </row>
    <row r="895" spans="2:43" x14ac:dyDescent="0.2">
      <c r="B895" s="194">
        <v>883</v>
      </c>
      <c r="C895" s="249"/>
      <c r="D895" s="249"/>
      <c r="E895" s="138"/>
      <c r="F895" s="138"/>
      <c r="G895" s="218"/>
      <c r="H895" s="138"/>
      <c r="I895" s="138"/>
      <c r="J895" s="138"/>
      <c r="K895" s="138"/>
      <c r="L895" s="138"/>
      <c r="M895" s="138"/>
      <c r="N895" s="138"/>
      <c r="O895" s="138"/>
      <c r="Q895" s="138"/>
      <c r="R895" s="138"/>
      <c r="S895" s="138"/>
      <c r="T895" s="138"/>
      <c r="U895" s="138"/>
      <c r="V895" s="138"/>
      <c r="W895" s="138"/>
      <c r="X895" s="136"/>
      <c r="AA895" s="145">
        <v>883</v>
      </c>
      <c r="AB895" s="146" t="str">
        <f t="shared" si="55"/>
        <v/>
      </c>
      <c r="AC895" s="146" t="str">
        <f t="shared" si="56"/>
        <v/>
      </c>
      <c r="AP895" s="149" t="str">
        <f t="shared" si="57"/>
        <v/>
      </c>
      <c r="AQ895" s="149" t="str">
        <f t="shared" si="58"/>
        <v/>
      </c>
    </row>
    <row r="896" spans="2:43" x14ac:dyDescent="0.2">
      <c r="B896" s="194">
        <v>884</v>
      </c>
      <c r="C896" s="249"/>
      <c r="D896" s="249"/>
      <c r="E896" s="138"/>
      <c r="F896" s="138"/>
      <c r="G896" s="218"/>
      <c r="H896" s="138"/>
      <c r="I896" s="138"/>
      <c r="J896" s="138"/>
      <c r="K896" s="138"/>
      <c r="L896" s="138"/>
      <c r="M896" s="138"/>
      <c r="N896" s="138"/>
      <c r="O896" s="138"/>
      <c r="Q896" s="138"/>
      <c r="R896" s="138"/>
      <c r="S896" s="138"/>
      <c r="T896" s="138"/>
      <c r="U896" s="138"/>
      <c r="V896" s="138"/>
      <c r="W896" s="138"/>
      <c r="X896" s="136"/>
      <c r="AA896" s="145">
        <v>884</v>
      </c>
      <c r="AB896" s="146" t="str">
        <f t="shared" si="55"/>
        <v/>
      </c>
      <c r="AC896" s="146" t="str">
        <f t="shared" si="56"/>
        <v/>
      </c>
      <c r="AP896" s="149" t="str">
        <f t="shared" si="57"/>
        <v/>
      </c>
      <c r="AQ896" s="149" t="str">
        <f t="shared" si="58"/>
        <v/>
      </c>
    </row>
    <row r="897" spans="2:43" x14ac:dyDescent="0.2">
      <c r="B897" s="194">
        <v>885</v>
      </c>
      <c r="C897" s="249"/>
      <c r="D897" s="249"/>
      <c r="E897" s="138"/>
      <c r="F897" s="138"/>
      <c r="G897" s="218"/>
      <c r="H897" s="138"/>
      <c r="I897" s="138"/>
      <c r="J897" s="138"/>
      <c r="K897" s="138"/>
      <c r="L897" s="138"/>
      <c r="M897" s="138"/>
      <c r="N897" s="138"/>
      <c r="O897" s="138"/>
      <c r="Q897" s="138"/>
      <c r="R897" s="138"/>
      <c r="S897" s="138"/>
      <c r="T897" s="138"/>
      <c r="U897" s="138"/>
      <c r="V897" s="138"/>
      <c r="W897" s="138"/>
      <c r="X897" s="136"/>
      <c r="AA897" s="145">
        <v>885</v>
      </c>
      <c r="AB897" s="146" t="str">
        <f t="shared" si="55"/>
        <v/>
      </c>
      <c r="AC897" s="146" t="str">
        <f t="shared" si="56"/>
        <v/>
      </c>
      <c r="AP897" s="149" t="str">
        <f t="shared" si="57"/>
        <v/>
      </c>
      <c r="AQ897" s="149" t="str">
        <f t="shared" si="58"/>
        <v/>
      </c>
    </row>
    <row r="898" spans="2:43" x14ac:dyDescent="0.2">
      <c r="B898" s="194">
        <v>886</v>
      </c>
      <c r="C898" s="249"/>
      <c r="D898" s="249"/>
      <c r="E898" s="138"/>
      <c r="F898" s="138"/>
      <c r="G898" s="218"/>
      <c r="H898" s="138"/>
      <c r="I898" s="138"/>
      <c r="J898" s="138"/>
      <c r="K898" s="138"/>
      <c r="L898" s="138"/>
      <c r="M898" s="138"/>
      <c r="N898" s="138"/>
      <c r="O898" s="138"/>
      <c r="Q898" s="138"/>
      <c r="R898" s="138"/>
      <c r="S898" s="138"/>
      <c r="T898" s="138"/>
      <c r="U898" s="138"/>
      <c r="V898" s="138"/>
      <c r="W898" s="138"/>
      <c r="X898" s="136"/>
      <c r="AA898" s="145">
        <v>886</v>
      </c>
      <c r="AB898" s="146" t="str">
        <f t="shared" si="55"/>
        <v/>
      </c>
      <c r="AC898" s="146" t="str">
        <f t="shared" si="56"/>
        <v/>
      </c>
      <c r="AP898" s="149" t="str">
        <f t="shared" si="57"/>
        <v/>
      </c>
      <c r="AQ898" s="149" t="str">
        <f t="shared" si="58"/>
        <v/>
      </c>
    </row>
    <row r="899" spans="2:43" x14ac:dyDescent="0.2">
      <c r="B899" s="194">
        <v>887</v>
      </c>
      <c r="C899" s="249"/>
      <c r="D899" s="249"/>
      <c r="E899" s="138"/>
      <c r="F899" s="138"/>
      <c r="G899" s="218"/>
      <c r="H899" s="138"/>
      <c r="I899" s="138"/>
      <c r="J899" s="138"/>
      <c r="K899" s="138"/>
      <c r="L899" s="138"/>
      <c r="M899" s="138"/>
      <c r="N899" s="138"/>
      <c r="O899" s="138"/>
      <c r="Q899" s="138"/>
      <c r="R899" s="138"/>
      <c r="S899" s="138"/>
      <c r="T899" s="138"/>
      <c r="U899" s="138"/>
      <c r="V899" s="138"/>
      <c r="W899" s="138"/>
      <c r="X899" s="136"/>
      <c r="AA899" s="145">
        <v>887</v>
      </c>
      <c r="AB899" s="146" t="str">
        <f t="shared" si="55"/>
        <v/>
      </c>
      <c r="AC899" s="146" t="str">
        <f t="shared" si="56"/>
        <v/>
      </c>
      <c r="AP899" s="149" t="str">
        <f t="shared" si="57"/>
        <v/>
      </c>
      <c r="AQ899" s="149" t="str">
        <f t="shared" si="58"/>
        <v/>
      </c>
    </row>
    <row r="900" spans="2:43" x14ac:dyDescent="0.2">
      <c r="B900" s="194">
        <v>888</v>
      </c>
      <c r="C900" s="249"/>
      <c r="D900" s="249"/>
      <c r="E900" s="138"/>
      <c r="F900" s="138"/>
      <c r="G900" s="218"/>
      <c r="H900" s="138"/>
      <c r="I900" s="138"/>
      <c r="J900" s="138"/>
      <c r="K900" s="138"/>
      <c r="L900" s="138"/>
      <c r="M900" s="138"/>
      <c r="N900" s="138"/>
      <c r="O900" s="138"/>
      <c r="Q900" s="138"/>
      <c r="R900" s="138"/>
      <c r="S900" s="138"/>
      <c r="T900" s="138"/>
      <c r="U900" s="138"/>
      <c r="V900" s="138"/>
      <c r="W900" s="138"/>
      <c r="X900" s="136"/>
      <c r="AA900" s="145">
        <v>888</v>
      </c>
      <c r="AB900" s="146" t="str">
        <f t="shared" si="55"/>
        <v/>
      </c>
      <c r="AC900" s="146" t="str">
        <f t="shared" si="56"/>
        <v/>
      </c>
      <c r="AP900" s="149" t="str">
        <f t="shared" si="57"/>
        <v/>
      </c>
      <c r="AQ900" s="149" t="str">
        <f t="shared" si="58"/>
        <v/>
      </c>
    </row>
    <row r="901" spans="2:43" x14ac:dyDescent="0.2">
      <c r="B901" s="194">
        <v>889</v>
      </c>
      <c r="C901" s="249"/>
      <c r="D901" s="249"/>
      <c r="E901" s="138"/>
      <c r="F901" s="138"/>
      <c r="G901" s="218"/>
      <c r="H901" s="138"/>
      <c r="I901" s="138"/>
      <c r="J901" s="138"/>
      <c r="K901" s="138"/>
      <c r="L901" s="138"/>
      <c r="M901" s="138"/>
      <c r="N901" s="138"/>
      <c r="O901" s="138"/>
      <c r="Q901" s="138"/>
      <c r="R901" s="138"/>
      <c r="S901" s="138"/>
      <c r="T901" s="138"/>
      <c r="U901" s="138"/>
      <c r="V901" s="138"/>
      <c r="W901" s="138"/>
      <c r="X901" s="136"/>
      <c r="AA901" s="145">
        <v>889</v>
      </c>
      <c r="AB901" s="146" t="str">
        <f t="shared" si="55"/>
        <v/>
      </c>
      <c r="AC901" s="146" t="str">
        <f t="shared" si="56"/>
        <v/>
      </c>
      <c r="AP901" s="149" t="str">
        <f t="shared" si="57"/>
        <v/>
      </c>
      <c r="AQ901" s="149" t="str">
        <f t="shared" si="58"/>
        <v/>
      </c>
    </row>
    <row r="902" spans="2:43" x14ac:dyDescent="0.2">
      <c r="B902" s="194">
        <v>890</v>
      </c>
      <c r="C902" s="249"/>
      <c r="D902" s="249"/>
      <c r="E902" s="138"/>
      <c r="F902" s="138"/>
      <c r="G902" s="218"/>
      <c r="H902" s="138"/>
      <c r="I902" s="138"/>
      <c r="J902" s="138"/>
      <c r="K902" s="138"/>
      <c r="L902" s="138"/>
      <c r="M902" s="138"/>
      <c r="N902" s="138"/>
      <c r="O902" s="138"/>
      <c r="Q902" s="138"/>
      <c r="R902" s="138"/>
      <c r="S902" s="138"/>
      <c r="T902" s="138"/>
      <c r="U902" s="138"/>
      <c r="V902" s="138"/>
      <c r="W902" s="138"/>
      <c r="X902" s="136"/>
      <c r="AA902" s="145">
        <v>890</v>
      </c>
      <c r="AB902" s="146" t="str">
        <f t="shared" si="55"/>
        <v/>
      </c>
      <c r="AC902" s="146" t="str">
        <f t="shared" si="56"/>
        <v/>
      </c>
      <c r="AP902" s="149" t="str">
        <f t="shared" si="57"/>
        <v/>
      </c>
      <c r="AQ902" s="149" t="str">
        <f t="shared" si="58"/>
        <v/>
      </c>
    </row>
    <row r="903" spans="2:43" x14ac:dyDescent="0.2">
      <c r="B903" s="194">
        <v>891</v>
      </c>
      <c r="C903" s="249"/>
      <c r="D903" s="249"/>
      <c r="E903" s="138"/>
      <c r="F903" s="138"/>
      <c r="G903" s="218"/>
      <c r="H903" s="138"/>
      <c r="I903" s="138"/>
      <c r="J903" s="138"/>
      <c r="K903" s="138"/>
      <c r="L903" s="138"/>
      <c r="M903" s="138"/>
      <c r="N903" s="138"/>
      <c r="O903" s="138"/>
      <c r="Q903" s="138"/>
      <c r="R903" s="138"/>
      <c r="S903" s="138"/>
      <c r="T903" s="138"/>
      <c r="U903" s="138"/>
      <c r="V903" s="138"/>
      <c r="W903" s="138"/>
      <c r="X903" s="136"/>
      <c r="AA903" s="145">
        <v>891</v>
      </c>
      <c r="AB903" s="146" t="str">
        <f t="shared" si="55"/>
        <v/>
      </c>
      <c r="AC903" s="146" t="str">
        <f t="shared" si="56"/>
        <v/>
      </c>
      <c r="AP903" s="149" t="str">
        <f t="shared" si="57"/>
        <v/>
      </c>
      <c r="AQ903" s="149" t="str">
        <f t="shared" si="58"/>
        <v/>
      </c>
    </row>
    <row r="904" spans="2:43" x14ac:dyDescent="0.2">
      <c r="B904" s="194">
        <v>892</v>
      </c>
      <c r="C904" s="249"/>
      <c r="D904" s="249"/>
      <c r="E904" s="138"/>
      <c r="F904" s="138"/>
      <c r="G904" s="218"/>
      <c r="H904" s="138"/>
      <c r="I904" s="138"/>
      <c r="J904" s="138"/>
      <c r="K904" s="138"/>
      <c r="L904" s="138"/>
      <c r="M904" s="138"/>
      <c r="N904" s="138"/>
      <c r="O904" s="138"/>
      <c r="Q904" s="138"/>
      <c r="R904" s="138"/>
      <c r="S904" s="138"/>
      <c r="T904" s="138"/>
      <c r="U904" s="138"/>
      <c r="V904" s="138"/>
      <c r="W904" s="138"/>
      <c r="X904" s="136"/>
      <c r="AA904" s="145">
        <v>892</v>
      </c>
      <c r="AB904" s="146" t="str">
        <f t="shared" si="55"/>
        <v/>
      </c>
      <c r="AC904" s="146" t="str">
        <f t="shared" si="56"/>
        <v/>
      </c>
      <c r="AP904" s="149" t="str">
        <f t="shared" si="57"/>
        <v/>
      </c>
      <c r="AQ904" s="149" t="str">
        <f t="shared" si="58"/>
        <v/>
      </c>
    </row>
    <row r="905" spans="2:43" x14ac:dyDescent="0.2">
      <c r="B905" s="194">
        <v>893</v>
      </c>
      <c r="C905" s="249"/>
      <c r="D905" s="249"/>
      <c r="E905" s="138"/>
      <c r="F905" s="138"/>
      <c r="G905" s="218"/>
      <c r="H905" s="138"/>
      <c r="I905" s="138"/>
      <c r="J905" s="138"/>
      <c r="K905" s="138"/>
      <c r="L905" s="138"/>
      <c r="M905" s="138"/>
      <c r="N905" s="138"/>
      <c r="O905" s="138"/>
      <c r="Q905" s="138"/>
      <c r="R905" s="138"/>
      <c r="S905" s="138"/>
      <c r="T905" s="138"/>
      <c r="U905" s="138"/>
      <c r="V905" s="138"/>
      <c r="W905" s="138"/>
      <c r="X905" s="136"/>
      <c r="AA905" s="145">
        <v>893</v>
      </c>
      <c r="AB905" s="146" t="str">
        <f t="shared" si="55"/>
        <v/>
      </c>
      <c r="AC905" s="146" t="str">
        <f t="shared" si="56"/>
        <v/>
      </c>
      <c r="AP905" s="149" t="str">
        <f t="shared" si="57"/>
        <v/>
      </c>
      <c r="AQ905" s="149" t="str">
        <f t="shared" si="58"/>
        <v/>
      </c>
    </row>
    <row r="906" spans="2:43" x14ac:dyDescent="0.2">
      <c r="B906" s="194">
        <v>894</v>
      </c>
      <c r="C906" s="249"/>
      <c r="D906" s="249"/>
      <c r="E906" s="138"/>
      <c r="F906" s="138"/>
      <c r="G906" s="218"/>
      <c r="H906" s="138"/>
      <c r="I906" s="138"/>
      <c r="J906" s="138"/>
      <c r="K906" s="138"/>
      <c r="L906" s="138"/>
      <c r="M906" s="138"/>
      <c r="N906" s="138"/>
      <c r="O906" s="138"/>
      <c r="Q906" s="138"/>
      <c r="R906" s="138"/>
      <c r="S906" s="138"/>
      <c r="T906" s="138"/>
      <c r="U906" s="138"/>
      <c r="V906" s="138"/>
      <c r="W906" s="138"/>
      <c r="X906" s="136"/>
      <c r="AA906" s="145">
        <v>894</v>
      </c>
      <c r="AB906" s="146" t="str">
        <f t="shared" si="55"/>
        <v/>
      </c>
      <c r="AC906" s="146" t="str">
        <f t="shared" si="56"/>
        <v/>
      </c>
      <c r="AP906" s="149" t="str">
        <f t="shared" si="57"/>
        <v/>
      </c>
      <c r="AQ906" s="149" t="str">
        <f t="shared" si="58"/>
        <v/>
      </c>
    </row>
    <row r="907" spans="2:43" x14ac:dyDescent="0.2">
      <c r="B907" s="194">
        <v>895</v>
      </c>
      <c r="C907" s="249"/>
      <c r="D907" s="249"/>
      <c r="E907" s="138"/>
      <c r="F907" s="138"/>
      <c r="G907" s="218"/>
      <c r="H907" s="138"/>
      <c r="I907" s="138"/>
      <c r="J907" s="138"/>
      <c r="K907" s="138"/>
      <c r="L907" s="138"/>
      <c r="M907" s="138"/>
      <c r="N907" s="138"/>
      <c r="O907" s="138"/>
      <c r="Q907" s="138"/>
      <c r="R907" s="138"/>
      <c r="S907" s="138"/>
      <c r="T907" s="138"/>
      <c r="U907" s="138"/>
      <c r="V907" s="138"/>
      <c r="W907" s="138"/>
      <c r="X907" s="136"/>
      <c r="AA907" s="145">
        <v>895</v>
      </c>
      <c r="AB907" s="146" t="str">
        <f t="shared" si="55"/>
        <v/>
      </c>
      <c r="AC907" s="146" t="str">
        <f t="shared" si="56"/>
        <v/>
      </c>
      <c r="AP907" s="149" t="str">
        <f t="shared" si="57"/>
        <v/>
      </c>
      <c r="AQ907" s="149" t="str">
        <f t="shared" si="58"/>
        <v/>
      </c>
    </row>
    <row r="908" spans="2:43" x14ac:dyDescent="0.2">
      <c r="B908" s="194">
        <v>896</v>
      </c>
      <c r="C908" s="249"/>
      <c r="D908" s="249"/>
      <c r="E908" s="138"/>
      <c r="F908" s="138"/>
      <c r="G908" s="218"/>
      <c r="H908" s="138"/>
      <c r="I908" s="138"/>
      <c r="J908" s="138"/>
      <c r="K908" s="138"/>
      <c r="L908" s="138"/>
      <c r="M908" s="138"/>
      <c r="N908" s="138"/>
      <c r="O908" s="138"/>
      <c r="Q908" s="138"/>
      <c r="R908" s="138"/>
      <c r="S908" s="138"/>
      <c r="T908" s="138"/>
      <c r="U908" s="138"/>
      <c r="V908" s="138"/>
      <c r="W908" s="138"/>
      <c r="X908" s="136"/>
      <c r="AA908" s="145">
        <v>896</v>
      </c>
      <c r="AB908" s="146" t="str">
        <f t="shared" si="55"/>
        <v/>
      </c>
      <c r="AC908" s="146" t="str">
        <f t="shared" si="56"/>
        <v/>
      </c>
      <c r="AP908" s="149" t="str">
        <f t="shared" si="57"/>
        <v/>
      </c>
      <c r="AQ908" s="149" t="str">
        <f t="shared" si="58"/>
        <v/>
      </c>
    </row>
    <row r="909" spans="2:43" x14ac:dyDescent="0.2">
      <c r="B909" s="194">
        <v>897</v>
      </c>
      <c r="C909" s="249"/>
      <c r="D909" s="249"/>
      <c r="E909" s="138"/>
      <c r="F909" s="138"/>
      <c r="G909" s="218"/>
      <c r="H909" s="138"/>
      <c r="I909" s="138"/>
      <c r="J909" s="138"/>
      <c r="K909" s="138"/>
      <c r="L909" s="138"/>
      <c r="M909" s="138"/>
      <c r="N909" s="138"/>
      <c r="O909" s="138"/>
      <c r="Q909" s="138"/>
      <c r="R909" s="138"/>
      <c r="S909" s="138"/>
      <c r="T909" s="138"/>
      <c r="U909" s="138"/>
      <c r="V909" s="138"/>
      <c r="W909" s="138"/>
      <c r="X909" s="136"/>
      <c r="AA909" s="145">
        <v>897</v>
      </c>
      <c r="AB909" s="146" t="str">
        <f t="shared" si="55"/>
        <v/>
      </c>
      <c r="AC909" s="146" t="str">
        <f t="shared" si="56"/>
        <v/>
      </c>
      <c r="AP909" s="149" t="str">
        <f t="shared" si="57"/>
        <v/>
      </c>
      <c r="AQ909" s="149" t="str">
        <f t="shared" si="58"/>
        <v/>
      </c>
    </row>
    <row r="910" spans="2:43" x14ac:dyDescent="0.2">
      <c r="B910" s="194">
        <v>898</v>
      </c>
      <c r="C910" s="249"/>
      <c r="D910" s="249"/>
      <c r="E910" s="138"/>
      <c r="F910" s="138"/>
      <c r="G910" s="218"/>
      <c r="H910" s="138"/>
      <c r="I910" s="138"/>
      <c r="J910" s="138"/>
      <c r="K910" s="138"/>
      <c r="L910" s="138"/>
      <c r="M910" s="138"/>
      <c r="N910" s="138"/>
      <c r="O910" s="138"/>
      <c r="Q910" s="138"/>
      <c r="R910" s="138"/>
      <c r="S910" s="138"/>
      <c r="T910" s="138"/>
      <c r="U910" s="138"/>
      <c r="V910" s="138"/>
      <c r="W910" s="138"/>
      <c r="X910" s="136"/>
      <c r="AA910" s="145">
        <v>898</v>
      </c>
      <c r="AB910" s="146" t="str">
        <f t="shared" ref="AB910:AB973" si="59">IF(AND(C910=1,D910&lt;&gt;0),D910,"")</f>
        <v/>
      </c>
      <c r="AC910" s="146" t="str">
        <f t="shared" ref="AC910:AC973" si="60">IF(AND(C910=2,D910&lt;&gt;0),D910,"")</f>
        <v/>
      </c>
      <c r="AP910" s="149" t="str">
        <f t="shared" si="57"/>
        <v/>
      </c>
      <c r="AQ910" s="149" t="str">
        <f t="shared" si="58"/>
        <v/>
      </c>
    </row>
    <row r="911" spans="2:43" x14ac:dyDescent="0.2">
      <c r="B911" s="194">
        <v>899</v>
      </c>
      <c r="C911" s="249"/>
      <c r="D911" s="249"/>
      <c r="E911" s="138"/>
      <c r="F911" s="138"/>
      <c r="G911" s="218"/>
      <c r="H911" s="138"/>
      <c r="I911" s="138"/>
      <c r="J911" s="138"/>
      <c r="K911" s="138"/>
      <c r="L911" s="138"/>
      <c r="M911" s="138"/>
      <c r="N911" s="138"/>
      <c r="O911" s="138"/>
      <c r="Q911" s="138"/>
      <c r="R911" s="138"/>
      <c r="S911" s="138"/>
      <c r="T911" s="138"/>
      <c r="U911" s="138"/>
      <c r="V911" s="138"/>
      <c r="W911" s="138"/>
      <c r="X911" s="136"/>
      <c r="AA911" s="145">
        <v>899</v>
      </c>
      <c r="AB911" s="146" t="str">
        <f t="shared" si="59"/>
        <v/>
      </c>
      <c r="AC911" s="146" t="str">
        <f t="shared" si="60"/>
        <v/>
      </c>
      <c r="AP911" s="149" t="str">
        <f t="shared" ref="AP911:AP974" si="61">IF(AB910="","",ABS(AB910-$K$13))</f>
        <v/>
      </c>
      <c r="AQ911" s="149" t="str">
        <f t="shared" ref="AQ911:AQ974" si="62">IF(AC910="","",ABS(AC910-$K$14))</f>
        <v/>
      </c>
    </row>
    <row r="912" spans="2:43" x14ac:dyDescent="0.2">
      <c r="B912" s="194">
        <v>900</v>
      </c>
      <c r="C912" s="249"/>
      <c r="D912" s="249"/>
      <c r="E912" s="138"/>
      <c r="F912" s="138"/>
      <c r="G912" s="218"/>
      <c r="H912" s="138"/>
      <c r="I912" s="138"/>
      <c r="J912" s="138"/>
      <c r="K912" s="138"/>
      <c r="L912" s="138"/>
      <c r="M912" s="138"/>
      <c r="N912" s="138"/>
      <c r="O912" s="138"/>
      <c r="Q912" s="138"/>
      <c r="R912" s="138"/>
      <c r="S912" s="138"/>
      <c r="T912" s="138"/>
      <c r="U912" s="138"/>
      <c r="V912" s="138"/>
      <c r="W912" s="138"/>
      <c r="X912" s="136"/>
      <c r="AA912" s="145">
        <v>900</v>
      </c>
      <c r="AB912" s="146" t="str">
        <f t="shared" si="59"/>
        <v/>
      </c>
      <c r="AC912" s="146" t="str">
        <f t="shared" si="60"/>
        <v/>
      </c>
      <c r="AP912" s="149" t="str">
        <f t="shared" si="61"/>
        <v/>
      </c>
      <c r="AQ912" s="149" t="str">
        <f t="shared" si="62"/>
        <v/>
      </c>
    </row>
    <row r="913" spans="2:43" x14ac:dyDescent="0.2">
      <c r="B913" s="194">
        <v>901</v>
      </c>
      <c r="C913" s="249"/>
      <c r="D913" s="249"/>
      <c r="E913" s="138"/>
      <c r="F913" s="138"/>
      <c r="G913" s="218"/>
      <c r="H913" s="138"/>
      <c r="I913" s="138"/>
      <c r="J913" s="138"/>
      <c r="K913" s="138"/>
      <c r="L913" s="138"/>
      <c r="M913" s="138"/>
      <c r="N913" s="138"/>
      <c r="O913" s="138"/>
      <c r="Q913" s="138"/>
      <c r="R913" s="138"/>
      <c r="S913" s="138"/>
      <c r="T913" s="138"/>
      <c r="U913" s="138"/>
      <c r="V913" s="138"/>
      <c r="W913" s="138"/>
      <c r="X913" s="136"/>
      <c r="AA913" s="145">
        <v>901</v>
      </c>
      <c r="AB913" s="146" t="str">
        <f t="shared" si="59"/>
        <v/>
      </c>
      <c r="AC913" s="146" t="str">
        <f t="shared" si="60"/>
        <v/>
      </c>
      <c r="AP913" s="149" t="str">
        <f t="shared" si="61"/>
        <v/>
      </c>
      <c r="AQ913" s="149" t="str">
        <f t="shared" si="62"/>
        <v/>
      </c>
    </row>
    <row r="914" spans="2:43" x14ac:dyDescent="0.2">
      <c r="B914" s="194">
        <v>902</v>
      </c>
      <c r="C914" s="249"/>
      <c r="D914" s="249"/>
      <c r="E914" s="138"/>
      <c r="F914" s="138"/>
      <c r="G914" s="218"/>
      <c r="H914" s="138"/>
      <c r="I914" s="138"/>
      <c r="J914" s="138"/>
      <c r="K914" s="138"/>
      <c r="L914" s="138"/>
      <c r="M914" s="138"/>
      <c r="N914" s="138"/>
      <c r="O914" s="138"/>
      <c r="Q914" s="138"/>
      <c r="R914" s="138"/>
      <c r="S914" s="138"/>
      <c r="T914" s="138"/>
      <c r="U914" s="138"/>
      <c r="V914" s="138"/>
      <c r="W914" s="138"/>
      <c r="X914" s="136"/>
      <c r="AA914" s="145">
        <v>902</v>
      </c>
      <c r="AB914" s="146" t="str">
        <f t="shared" si="59"/>
        <v/>
      </c>
      <c r="AC914" s="146" t="str">
        <f t="shared" si="60"/>
        <v/>
      </c>
      <c r="AP914" s="149" t="str">
        <f t="shared" si="61"/>
        <v/>
      </c>
      <c r="AQ914" s="149" t="str">
        <f t="shared" si="62"/>
        <v/>
      </c>
    </row>
    <row r="915" spans="2:43" x14ac:dyDescent="0.2">
      <c r="B915" s="194">
        <v>903</v>
      </c>
      <c r="C915" s="249"/>
      <c r="D915" s="249"/>
      <c r="E915" s="138"/>
      <c r="F915" s="138"/>
      <c r="G915" s="218"/>
      <c r="H915" s="138"/>
      <c r="I915" s="138"/>
      <c r="J915" s="138"/>
      <c r="K915" s="138"/>
      <c r="L915" s="138"/>
      <c r="M915" s="138"/>
      <c r="N915" s="138"/>
      <c r="O915" s="138"/>
      <c r="Q915" s="138"/>
      <c r="R915" s="138"/>
      <c r="S915" s="138"/>
      <c r="T915" s="138"/>
      <c r="U915" s="138"/>
      <c r="V915" s="138"/>
      <c r="W915" s="138"/>
      <c r="X915" s="136"/>
      <c r="AA915" s="145">
        <v>903</v>
      </c>
      <c r="AB915" s="146" t="str">
        <f t="shared" si="59"/>
        <v/>
      </c>
      <c r="AC915" s="146" t="str">
        <f t="shared" si="60"/>
        <v/>
      </c>
      <c r="AP915" s="149" t="str">
        <f t="shared" si="61"/>
        <v/>
      </c>
      <c r="AQ915" s="149" t="str">
        <f t="shared" si="62"/>
        <v/>
      </c>
    </row>
    <row r="916" spans="2:43" x14ac:dyDescent="0.2">
      <c r="B916" s="194">
        <v>904</v>
      </c>
      <c r="C916" s="249"/>
      <c r="D916" s="249"/>
      <c r="E916" s="138"/>
      <c r="F916" s="138"/>
      <c r="G916" s="218"/>
      <c r="H916" s="138"/>
      <c r="I916" s="138"/>
      <c r="J916" s="138"/>
      <c r="K916" s="138"/>
      <c r="L916" s="138"/>
      <c r="M916" s="138"/>
      <c r="N916" s="138"/>
      <c r="O916" s="138"/>
      <c r="Q916" s="138"/>
      <c r="R916" s="138"/>
      <c r="S916" s="138"/>
      <c r="T916" s="138"/>
      <c r="U916" s="138"/>
      <c r="V916" s="138"/>
      <c r="W916" s="138"/>
      <c r="X916" s="136"/>
      <c r="AA916" s="145">
        <v>904</v>
      </c>
      <c r="AB916" s="146" t="str">
        <f t="shared" si="59"/>
        <v/>
      </c>
      <c r="AC916" s="146" t="str">
        <f t="shared" si="60"/>
        <v/>
      </c>
      <c r="AP916" s="149" t="str">
        <f t="shared" si="61"/>
        <v/>
      </c>
      <c r="AQ916" s="149" t="str">
        <f t="shared" si="62"/>
        <v/>
      </c>
    </row>
    <row r="917" spans="2:43" x14ac:dyDescent="0.2">
      <c r="B917" s="194">
        <v>905</v>
      </c>
      <c r="C917" s="249"/>
      <c r="D917" s="249"/>
      <c r="E917" s="138"/>
      <c r="F917" s="138"/>
      <c r="G917" s="218"/>
      <c r="H917" s="138"/>
      <c r="I917" s="138"/>
      <c r="J917" s="138"/>
      <c r="K917" s="138"/>
      <c r="L917" s="138"/>
      <c r="M917" s="138"/>
      <c r="N917" s="138"/>
      <c r="O917" s="138"/>
      <c r="Q917" s="138"/>
      <c r="R917" s="138"/>
      <c r="S917" s="138"/>
      <c r="T917" s="138"/>
      <c r="U917" s="138"/>
      <c r="V917" s="138"/>
      <c r="W917" s="138"/>
      <c r="X917" s="136"/>
      <c r="AA917" s="145">
        <v>905</v>
      </c>
      <c r="AB917" s="146" t="str">
        <f t="shared" si="59"/>
        <v/>
      </c>
      <c r="AC917" s="146" t="str">
        <f t="shared" si="60"/>
        <v/>
      </c>
      <c r="AP917" s="149" t="str">
        <f t="shared" si="61"/>
        <v/>
      </c>
      <c r="AQ917" s="149" t="str">
        <f t="shared" si="62"/>
        <v/>
      </c>
    </row>
    <row r="918" spans="2:43" x14ac:dyDescent="0.2">
      <c r="B918" s="194">
        <v>906</v>
      </c>
      <c r="C918" s="249"/>
      <c r="D918" s="249"/>
      <c r="E918" s="138"/>
      <c r="F918" s="138"/>
      <c r="G918" s="218"/>
      <c r="H918" s="138"/>
      <c r="I918" s="138"/>
      <c r="J918" s="138"/>
      <c r="K918" s="138"/>
      <c r="L918" s="138"/>
      <c r="M918" s="138"/>
      <c r="N918" s="138"/>
      <c r="O918" s="138"/>
      <c r="Q918" s="138"/>
      <c r="R918" s="138"/>
      <c r="S918" s="138"/>
      <c r="T918" s="138"/>
      <c r="U918" s="138"/>
      <c r="V918" s="138"/>
      <c r="W918" s="138"/>
      <c r="X918" s="136"/>
      <c r="AA918" s="145">
        <v>906</v>
      </c>
      <c r="AB918" s="146" t="str">
        <f t="shared" si="59"/>
        <v/>
      </c>
      <c r="AC918" s="146" t="str">
        <f t="shared" si="60"/>
        <v/>
      </c>
      <c r="AP918" s="149" t="str">
        <f t="shared" si="61"/>
        <v/>
      </c>
      <c r="AQ918" s="149" t="str">
        <f t="shared" si="62"/>
        <v/>
      </c>
    </row>
    <row r="919" spans="2:43" x14ac:dyDescent="0.2">
      <c r="B919" s="194">
        <v>907</v>
      </c>
      <c r="C919" s="249"/>
      <c r="D919" s="249"/>
      <c r="E919" s="138"/>
      <c r="F919" s="138"/>
      <c r="G919" s="218"/>
      <c r="H919" s="138"/>
      <c r="I919" s="138"/>
      <c r="J919" s="138"/>
      <c r="K919" s="138"/>
      <c r="L919" s="138"/>
      <c r="M919" s="138"/>
      <c r="N919" s="138"/>
      <c r="O919" s="138"/>
      <c r="Q919" s="138"/>
      <c r="R919" s="138"/>
      <c r="S919" s="138"/>
      <c r="T919" s="138"/>
      <c r="U919" s="138"/>
      <c r="V919" s="138"/>
      <c r="W919" s="138"/>
      <c r="X919" s="136"/>
      <c r="AA919" s="145">
        <v>907</v>
      </c>
      <c r="AB919" s="146" t="str">
        <f t="shared" si="59"/>
        <v/>
      </c>
      <c r="AC919" s="146" t="str">
        <f t="shared" si="60"/>
        <v/>
      </c>
      <c r="AP919" s="149" t="str">
        <f t="shared" si="61"/>
        <v/>
      </c>
      <c r="AQ919" s="149" t="str">
        <f t="shared" si="62"/>
        <v/>
      </c>
    </row>
    <row r="920" spans="2:43" x14ac:dyDescent="0.2">
      <c r="B920" s="194">
        <v>908</v>
      </c>
      <c r="C920" s="249"/>
      <c r="D920" s="249"/>
      <c r="E920" s="138"/>
      <c r="F920" s="138"/>
      <c r="G920" s="218"/>
      <c r="H920" s="138"/>
      <c r="I920" s="138"/>
      <c r="J920" s="138"/>
      <c r="K920" s="138"/>
      <c r="L920" s="138"/>
      <c r="M920" s="138"/>
      <c r="N920" s="138"/>
      <c r="O920" s="138"/>
      <c r="Q920" s="138"/>
      <c r="R920" s="138"/>
      <c r="S920" s="138"/>
      <c r="T920" s="138"/>
      <c r="U920" s="138"/>
      <c r="V920" s="138"/>
      <c r="W920" s="138"/>
      <c r="X920" s="136"/>
      <c r="AA920" s="145">
        <v>908</v>
      </c>
      <c r="AB920" s="146" t="str">
        <f t="shared" si="59"/>
        <v/>
      </c>
      <c r="AC920" s="146" t="str">
        <f t="shared" si="60"/>
        <v/>
      </c>
      <c r="AP920" s="149" t="str">
        <f t="shared" si="61"/>
        <v/>
      </c>
      <c r="AQ920" s="149" t="str">
        <f t="shared" si="62"/>
        <v/>
      </c>
    </row>
    <row r="921" spans="2:43" x14ac:dyDescent="0.2">
      <c r="B921" s="194">
        <v>909</v>
      </c>
      <c r="C921" s="249"/>
      <c r="D921" s="249"/>
      <c r="E921" s="138"/>
      <c r="F921" s="138"/>
      <c r="G921" s="218"/>
      <c r="H921" s="138"/>
      <c r="I921" s="138"/>
      <c r="J921" s="138"/>
      <c r="K921" s="138"/>
      <c r="L921" s="138"/>
      <c r="M921" s="138"/>
      <c r="N921" s="138"/>
      <c r="O921" s="138"/>
      <c r="Q921" s="138"/>
      <c r="R921" s="138"/>
      <c r="S921" s="138"/>
      <c r="T921" s="138"/>
      <c r="U921" s="138"/>
      <c r="V921" s="138"/>
      <c r="W921" s="138"/>
      <c r="X921" s="136"/>
      <c r="AA921" s="145">
        <v>909</v>
      </c>
      <c r="AB921" s="146" t="str">
        <f t="shared" si="59"/>
        <v/>
      </c>
      <c r="AC921" s="146" t="str">
        <f t="shared" si="60"/>
        <v/>
      </c>
      <c r="AP921" s="149" t="str">
        <f t="shared" si="61"/>
        <v/>
      </c>
      <c r="AQ921" s="149" t="str">
        <f t="shared" si="62"/>
        <v/>
      </c>
    </row>
    <row r="922" spans="2:43" x14ac:dyDescent="0.2">
      <c r="B922" s="194">
        <v>910</v>
      </c>
      <c r="C922" s="249"/>
      <c r="D922" s="249"/>
      <c r="E922" s="138"/>
      <c r="F922" s="138"/>
      <c r="G922" s="218"/>
      <c r="H922" s="138"/>
      <c r="I922" s="138"/>
      <c r="J922" s="138"/>
      <c r="K922" s="138"/>
      <c r="L922" s="138"/>
      <c r="M922" s="138"/>
      <c r="N922" s="138"/>
      <c r="O922" s="138"/>
      <c r="Q922" s="138"/>
      <c r="R922" s="138"/>
      <c r="S922" s="138"/>
      <c r="T922" s="138"/>
      <c r="U922" s="138"/>
      <c r="V922" s="138"/>
      <c r="W922" s="138"/>
      <c r="X922" s="136"/>
      <c r="AA922" s="145">
        <v>910</v>
      </c>
      <c r="AB922" s="146" t="str">
        <f t="shared" si="59"/>
        <v/>
      </c>
      <c r="AC922" s="146" t="str">
        <f t="shared" si="60"/>
        <v/>
      </c>
      <c r="AP922" s="149" t="str">
        <f t="shared" si="61"/>
        <v/>
      </c>
      <c r="AQ922" s="149" t="str">
        <f t="shared" si="62"/>
        <v/>
      </c>
    </row>
    <row r="923" spans="2:43" x14ac:dyDescent="0.2">
      <c r="B923" s="194">
        <v>911</v>
      </c>
      <c r="C923" s="249"/>
      <c r="D923" s="249"/>
      <c r="E923" s="138"/>
      <c r="F923" s="138"/>
      <c r="G923" s="218"/>
      <c r="H923" s="138"/>
      <c r="I923" s="138"/>
      <c r="J923" s="138"/>
      <c r="K923" s="138"/>
      <c r="L923" s="138"/>
      <c r="M923" s="138"/>
      <c r="N923" s="138"/>
      <c r="O923" s="138"/>
      <c r="Q923" s="138"/>
      <c r="R923" s="138"/>
      <c r="S923" s="138"/>
      <c r="T923" s="138"/>
      <c r="U923" s="138"/>
      <c r="V923" s="138"/>
      <c r="W923" s="138"/>
      <c r="X923" s="136"/>
      <c r="AA923" s="145">
        <v>911</v>
      </c>
      <c r="AB923" s="146" t="str">
        <f t="shared" si="59"/>
        <v/>
      </c>
      <c r="AC923" s="146" t="str">
        <f t="shared" si="60"/>
        <v/>
      </c>
      <c r="AP923" s="149" t="str">
        <f t="shared" si="61"/>
        <v/>
      </c>
      <c r="AQ923" s="149" t="str">
        <f t="shared" si="62"/>
        <v/>
      </c>
    </row>
    <row r="924" spans="2:43" x14ac:dyDescent="0.2">
      <c r="B924" s="194">
        <v>912</v>
      </c>
      <c r="C924" s="249"/>
      <c r="D924" s="249"/>
      <c r="E924" s="138"/>
      <c r="F924" s="138"/>
      <c r="G924" s="218"/>
      <c r="H924" s="138"/>
      <c r="I924" s="138"/>
      <c r="J924" s="138"/>
      <c r="K924" s="138"/>
      <c r="L924" s="138"/>
      <c r="M924" s="138"/>
      <c r="N924" s="138"/>
      <c r="O924" s="138"/>
      <c r="Q924" s="138"/>
      <c r="R924" s="138"/>
      <c r="S924" s="138"/>
      <c r="T924" s="138"/>
      <c r="U924" s="138"/>
      <c r="V924" s="138"/>
      <c r="W924" s="138"/>
      <c r="X924" s="136"/>
      <c r="AA924" s="145">
        <v>912</v>
      </c>
      <c r="AB924" s="146" t="str">
        <f t="shared" si="59"/>
        <v/>
      </c>
      <c r="AC924" s="146" t="str">
        <f t="shared" si="60"/>
        <v/>
      </c>
      <c r="AP924" s="149" t="str">
        <f t="shared" si="61"/>
        <v/>
      </c>
      <c r="AQ924" s="149" t="str">
        <f t="shared" si="62"/>
        <v/>
      </c>
    </row>
    <row r="925" spans="2:43" x14ac:dyDescent="0.2">
      <c r="B925" s="194">
        <v>913</v>
      </c>
      <c r="C925" s="249"/>
      <c r="D925" s="249"/>
      <c r="E925" s="138"/>
      <c r="F925" s="138"/>
      <c r="G925" s="218"/>
      <c r="H925" s="138"/>
      <c r="I925" s="138"/>
      <c r="J925" s="138"/>
      <c r="K925" s="138"/>
      <c r="L925" s="138"/>
      <c r="M925" s="138"/>
      <c r="N925" s="138"/>
      <c r="O925" s="138"/>
      <c r="Q925" s="138"/>
      <c r="R925" s="138"/>
      <c r="S925" s="138"/>
      <c r="T925" s="138"/>
      <c r="U925" s="138"/>
      <c r="V925" s="138"/>
      <c r="W925" s="138"/>
      <c r="X925" s="136"/>
      <c r="AA925" s="145">
        <v>913</v>
      </c>
      <c r="AB925" s="146" t="str">
        <f t="shared" si="59"/>
        <v/>
      </c>
      <c r="AC925" s="146" t="str">
        <f t="shared" si="60"/>
        <v/>
      </c>
      <c r="AP925" s="149" t="str">
        <f t="shared" si="61"/>
        <v/>
      </c>
      <c r="AQ925" s="149" t="str">
        <f t="shared" si="62"/>
        <v/>
      </c>
    </row>
    <row r="926" spans="2:43" x14ac:dyDescent="0.2">
      <c r="B926" s="194">
        <v>914</v>
      </c>
      <c r="C926" s="249"/>
      <c r="D926" s="249"/>
      <c r="E926" s="138"/>
      <c r="F926" s="138"/>
      <c r="G926" s="218"/>
      <c r="H926" s="138"/>
      <c r="I926" s="138"/>
      <c r="J926" s="138"/>
      <c r="K926" s="138"/>
      <c r="L926" s="138"/>
      <c r="M926" s="138"/>
      <c r="N926" s="138"/>
      <c r="O926" s="138"/>
      <c r="Q926" s="138"/>
      <c r="R926" s="138"/>
      <c r="S926" s="138"/>
      <c r="T926" s="138"/>
      <c r="U926" s="138"/>
      <c r="V926" s="138"/>
      <c r="W926" s="138"/>
      <c r="X926" s="136"/>
      <c r="AA926" s="145">
        <v>914</v>
      </c>
      <c r="AB926" s="146" t="str">
        <f t="shared" si="59"/>
        <v/>
      </c>
      <c r="AC926" s="146" t="str">
        <f t="shared" si="60"/>
        <v/>
      </c>
      <c r="AP926" s="149" t="str">
        <f t="shared" si="61"/>
        <v/>
      </c>
      <c r="AQ926" s="149" t="str">
        <f t="shared" si="62"/>
        <v/>
      </c>
    </row>
    <row r="927" spans="2:43" x14ac:dyDescent="0.2">
      <c r="B927" s="194">
        <v>915</v>
      </c>
      <c r="C927" s="249"/>
      <c r="D927" s="249"/>
      <c r="E927" s="138"/>
      <c r="F927" s="138"/>
      <c r="G927" s="218"/>
      <c r="H927" s="138"/>
      <c r="I927" s="138"/>
      <c r="J927" s="138"/>
      <c r="K927" s="138"/>
      <c r="L927" s="138"/>
      <c r="M927" s="138"/>
      <c r="N927" s="138"/>
      <c r="O927" s="138"/>
      <c r="Q927" s="138"/>
      <c r="R927" s="138"/>
      <c r="S927" s="138"/>
      <c r="T927" s="138"/>
      <c r="U927" s="138"/>
      <c r="V927" s="138"/>
      <c r="W927" s="138"/>
      <c r="X927" s="136"/>
      <c r="AA927" s="145">
        <v>915</v>
      </c>
      <c r="AB927" s="146" t="str">
        <f t="shared" si="59"/>
        <v/>
      </c>
      <c r="AC927" s="146" t="str">
        <f t="shared" si="60"/>
        <v/>
      </c>
      <c r="AP927" s="149" t="str">
        <f t="shared" si="61"/>
        <v/>
      </c>
      <c r="AQ927" s="149" t="str">
        <f t="shared" si="62"/>
        <v/>
      </c>
    </row>
    <row r="928" spans="2:43" x14ac:dyDescent="0.2">
      <c r="B928" s="194">
        <v>916</v>
      </c>
      <c r="C928" s="249"/>
      <c r="D928" s="249"/>
      <c r="E928" s="138"/>
      <c r="F928" s="138"/>
      <c r="G928" s="218"/>
      <c r="H928" s="138"/>
      <c r="I928" s="138"/>
      <c r="J928" s="138"/>
      <c r="K928" s="138"/>
      <c r="L928" s="138"/>
      <c r="M928" s="138"/>
      <c r="N928" s="138"/>
      <c r="O928" s="138"/>
      <c r="Q928" s="138"/>
      <c r="R928" s="138"/>
      <c r="S928" s="138"/>
      <c r="T928" s="138"/>
      <c r="U928" s="138"/>
      <c r="V928" s="138"/>
      <c r="W928" s="138"/>
      <c r="X928" s="136"/>
      <c r="AA928" s="145">
        <v>916</v>
      </c>
      <c r="AB928" s="146" t="str">
        <f t="shared" si="59"/>
        <v/>
      </c>
      <c r="AC928" s="146" t="str">
        <f t="shared" si="60"/>
        <v/>
      </c>
      <c r="AP928" s="149" t="str">
        <f t="shared" si="61"/>
        <v/>
      </c>
      <c r="AQ928" s="149" t="str">
        <f t="shared" si="62"/>
        <v/>
      </c>
    </row>
    <row r="929" spans="2:43" x14ac:dyDescent="0.2">
      <c r="B929" s="194">
        <v>917</v>
      </c>
      <c r="C929" s="249"/>
      <c r="D929" s="249"/>
      <c r="E929" s="138"/>
      <c r="F929" s="138"/>
      <c r="G929" s="218"/>
      <c r="H929" s="138"/>
      <c r="I929" s="138"/>
      <c r="J929" s="138"/>
      <c r="K929" s="138"/>
      <c r="L929" s="138"/>
      <c r="M929" s="138"/>
      <c r="N929" s="138"/>
      <c r="O929" s="138"/>
      <c r="Q929" s="138"/>
      <c r="R929" s="138"/>
      <c r="S929" s="138"/>
      <c r="T929" s="138"/>
      <c r="U929" s="138"/>
      <c r="V929" s="138"/>
      <c r="W929" s="138"/>
      <c r="X929" s="136"/>
      <c r="AA929" s="145">
        <v>917</v>
      </c>
      <c r="AB929" s="146" t="str">
        <f t="shared" si="59"/>
        <v/>
      </c>
      <c r="AC929" s="146" t="str">
        <f t="shared" si="60"/>
        <v/>
      </c>
      <c r="AP929" s="149" t="str">
        <f t="shared" si="61"/>
        <v/>
      </c>
      <c r="AQ929" s="149" t="str">
        <f t="shared" si="62"/>
        <v/>
      </c>
    </row>
    <row r="930" spans="2:43" x14ac:dyDescent="0.2">
      <c r="B930" s="194">
        <v>918</v>
      </c>
      <c r="C930" s="249"/>
      <c r="D930" s="249"/>
      <c r="E930" s="138"/>
      <c r="F930" s="138"/>
      <c r="G930" s="218"/>
      <c r="H930" s="138"/>
      <c r="I930" s="138"/>
      <c r="J930" s="138"/>
      <c r="K930" s="138"/>
      <c r="L930" s="138"/>
      <c r="M930" s="138"/>
      <c r="N930" s="138"/>
      <c r="O930" s="138"/>
      <c r="Q930" s="138"/>
      <c r="R930" s="138"/>
      <c r="S930" s="138"/>
      <c r="T930" s="138"/>
      <c r="U930" s="138"/>
      <c r="V930" s="138"/>
      <c r="W930" s="138"/>
      <c r="X930" s="136"/>
      <c r="AA930" s="145">
        <v>918</v>
      </c>
      <c r="AB930" s="146" t="str">
        <f t="shared" si="59"/>
        <v/>
      </c>
      <c r="AC930" s="146" t="str">
        <f t="shared" si="60"/>
        <v/>
      </c>
      <c r="AP930" s="149" t="str">
        <f t="shared" si="61"/>
        <v/>
      </c>
      <c r="AQ930" s="149" t="str">
        <f t="shared" si="62"/>
        <v/>
      </c>
    </row>
    <row r="931" spans="2:43" x14ac:dyDescent="0.2">
      <c r="B931" s="194">
        <v>919</v>
      </c>
      <c r="C931" s="249"/>
      <c r="D931" s="249"/>
      <c r="E931" s="138"/>
      <c r="F931" s="138"/>
      <c r="G931" s="218"/>
      <c r="H931" s="138"/>
      <c r="I931" s="138"/>
      <c r="J931" s="138"/>
      <c r="K931" s="138"/>
      <c r="L931" s="138"/>
      <c r="M931" s="138"/>
      <c r="N931" s="138"/>
      <c r="O931" s="138"/>
      <c r="Q931" s="138"/>
      <c r="R931" s="138"/>
      <c r="S931" s="138"/>
      <c r="T931" s="138"/>
      <c r="U931" s="138"/>
      <c r="V931" s="138"/>
      <c r="W931" s="138"/>
      <c r="X931" s="136"/>
      <c r="AA931" s="145">
        <v>919</v>
      </c>
      <c r="AB931" s="146" t="str">
        <f t="shared" si="59"/>
        <v/>
      </c>
      <c r="AC931" s="146" t="str">
        <f t="shared" si="60"/>
        <v/>
      </c>
      <c r="AP931" s="149" t="str">
        <f t="shared" si="61"/>
        <v/>
      </c>
      <c r="AQ931" s="149" t="str">
        <f t="shared" si="62"/>
        <v/>
      </c>
    </row>
    <row r="932" spans="2:43" x14ac:dyDescent="0.2">
      <c r="B932" s="194">
        <v>920</v>
      </c>
      <c r="C932" s="249"/>
      <c r="D932" s="249"/>
      <c r="E932" s="138"/>
      <c r="F932" s="138"/>
      <c r="G932" s="218"/>
      <c r="H932" s="138"/>
      <c r="I932" s="138"/>
      <c r="J932" s="138"/>
      <c r="K932" s="138"/>
      <c r="L932" s="138"/>
      <c r="M932" s="138"/>
      <c r="N932" s="138"/>
      <c r="O932" s="138"/>
      <c r="Q932" s="138"/>
      <c r="R932" s="138"/>
      <c r="S932" s="138"/>
      <c r="T932" s="138"/>
      <c r="U932" s="138"/>
      <c r="V932" s="138"/>
      <c r="W932" s="138"/>
      <c r="X932" s="136"/>
      <c r="AA932" s="145">
        <v>920</v>
      </c>
      <c r="AB932" s="146" t="str">
        <f t="shared" si="59"/>
        <v/>
      </c>
      <c r="AC932" s="146" t="str">
        <f t="shared" si="60"/>
        <v/>
      </c>
      <c r="AP932" s="149" t="str">
        <f t="shared" si="61"/>
        <v/>
      </c>
      <c r="AQ932" s="149" t="str">
        <f t="shared" si="62"/>
        <v/>
      </c>
    </row>
    <row r="933" spans="2:43" x14ac:dyDescent="0.2">
      <c r="B933" s="194">
        <v>921</v>
      </c>
      <c r="C933" s="249"/>
      <c r="D933" s="249"/>
      <c r="E933" s="138"/>
      <c r="F933" s="138"/>
      <c r="G933" s="218"/>
      <c r="H933" s="138"/>
      <c r="I933" s="138"/>
      <c r="J933" s="138"/>
      <c r="K933" s="138"/>
      <c r="L933" s="138"/>
      <c r="M933" s="138"/>
      <c r="N933" s="138"/>
      <c r="O933" s="138"/>
      <c r="Q933" s="138"/>
      <c r="R933" s="138"/>
      <c r="S933" s="138"/>
      <c r="T933" s="138"/>
      <c r="U933" s="138"/>
      <c r="V933" s="138"/>
      <c r="W933" s="138"/>
      <c r="X933" s="136"/>
      <c r="AA933" s="145">
        <v>921</v>
      </c>
      <c r="AB933" s="146" t="str">
        <f t="shared" si="59"/>
        <v/>
      </c>
      <c r="AC933" s="146" t="str">
        <f t="shared" si="60"/>
        <v/>
      </c>
      <c r="AP933" s="149" t="str">
        <f t="shared" si="61"/>
        <v/>
      </c>
      <c r="AQ933" s="149" t="str">
        <f t="shared" si="62"/>
        <v/>
      </c>
    </row>
    <row r="934" spans="2:43" x14ac:dyDescent="0.2">
      <c r="B934" s="194">
        <v>922</v>
      </c>
      <c r="C934" s="249"/>
      <c r="D934" s="249"/>
      <c r="E934" s="138"/>
      <c r="F934" s="138"/>
      <c r="G934" s="218"/>
      <c r="H934" s="138"/>
      <c r="I934" s="138"/>
      <c r="J934" s="138"/>
      <c r="K934" s="138"/>
      <c r="L934" s="138"/>
      <c r="M934" s="138"/>
      <c r="N934" s="138"/>
      <c r="O934" s="138"/>
      <c r="Q934" s="138"/>
      <c r="R934" s="138"/>
      <c r="S934" s="138"/>
      <c r="T934" s="138"/>
      <c r="U934" s="138"/>
      <c r="V934" s="138"/>
      <c r="W934" s="138"/>
      <c r="X934" s="136"/>
      <c r="AA934" s="145">
        <v>922</v>
      </c>
      <c r="AB934" s="146" t="str">
        <f t="shared" si="59"/>
        <v/>
      </c>
      <c r="AC934" s="146" t="str">
        <f t="shared" si="60"/>
        <v/>
      </c>
      <c r="AP934" s="149" t="str">
        <f t="shared" si="61"/>
        <v/>
      </c>
      <c r="AQ934" s="149" t="str">
        <f t="shared" si="62"/>
        <v/>
      </c>
    </row>
    <row r="935" spans="2:43" x14ac:dyDescent="0.2">
      <c r="B935" s="194">
        <v>923</v>
      </c>
      <c r="C935" s="249"/>
      <c r="D935" s="249"/>
      <c r="E935" s="138"/>
      <c r="F935" s="138"/>
      <c r="G935" s="218"/>
      <c r="H935" s="138"/>
      <c r="I935" s="138"/>
      <c r="J935" s="138"/>
      <c r="K935" s="138"/>
      <c r="L935" s="138"/>
      <c r="M935" s="138"/>
      <c r="N935" s="138"/>
      <c r="O935" s="138"/>
      <c r="Q935" s="138"/>
      <c r="R935" s="138"/>
      <c r="S935" s="138"/>
      <c r="T935" s="138"/>
      <c r="U935" s="138"/>
      <c r="V935" s="138"/>
      <c r="W935" s="138"/>
      <c r="X935" s="136"/>
      <c r="AA935" s="145">
        <v>923</v>
      </c>
      <c r="AB935" s="146" t="str">
        <f t="shared" si="59"/>
        <v/>
      </c>
      <c r="AC935" s="146" t="str">
        <f t="shared" si="60"/>
        <v/>
      </c>
      <c r="AP935" s="149" t="str">
        <f t="shared" si="61"/>
        <v/>
      </c>
      <c r="AQ935" s="149" t="str">
        <f t="shared" si="62"/>
        <v/>
      </c>
    </row>
    <row r="936" spans="2:43" x14ac:dyDescent="0.2">
      <c r="B936" s="194">
        <v>924</v>
      </c>
      <c r="C936" s="249"/>
      <c r="D936" s="249"/>
      <c r="E936" s="138"/>
      <c r="F936" s="138"/>
      <c r="G936" s="218"/>
      <c r="H936" s="138"/>
      <c r="I936" s="138"/>
      <c r="J936" s="138"/>
      <c r="K936" s="138"/>
      <c r="L936" s="138"/>
      <c r="M936" s="138"/>
      <c r="N936" s="138"/>
      <c r="O936" s="138"/>
      <c r="Q936" s="138"/>
      <c r="R936" s="138"/>
      <c r="S936" s="138"/>
      <c r="T936" s="138"/>
      <c r="U936" s="138"/>
      <c r="V936" s="138"/>
      <c r="W936" s="138"/>
      <c r="X936" s="136"/>
      <c r="AA936" s="145">
        <v>924</v>
      </c>
      <c r="AB936" s="146" t="str">
        <f t="shared" si="59"/>
        <v/>
      </c>
      <c r="AC936" s="146" t="str">
        <f t="shared" si="60"/>
        <v/>
      </c>
      <c r="AP936" s="149" t="str">
        <f t="shared" si="61"/>
        <v/>
      </c>
      <c r="AQ936" s="149" t="str">
        <f t="shared" si="62"/>
        <v/>
      </c>
    </row>
    <row r="937" spans="2:43" x14ac:dyDescent="0.2">
      <c r="B937" s="194">
        <v>925</v>
      </c>
      <c r="C937" s="249"/>
      <c r="D937" s="249"/>
      <c r="E937" s="138"/>
      <c r="F937" s="138"/>
      <c r="G937" s="218"/>
      <c r="H937" s="138"/>
      <c r="I937" s="138"/>
      <c r="J937" s="138"/>
      <c r="K937" s="138"/>
      <c r="L937" s="138"/>
      <c r="M937" s="138"/>
      <c r="N937" s="138"/>
      <c r="O937" s="138"/>
      <c r="Q937" s="138"/>
      <c r="R937" s="138"/>
      <c r="S937" s="138"/>
      <c r="T937" s="138"/>
      <c r="U937" s="138"/>
      <c r="V937" s="138"/>
      <c r="W937" s="138"/>
      <c r="X937" s="136"/>
      <c r="AA937" s="145">
        <v>925</v>
      </c>
      <c r="AB937" s="146" t="str">
        <f t="shared" si="59"/>
        <v/>
      </c>
      <c r="AC937" s="146" t="str">
        <f t="shared" si="60"/>
        <v/>
      </c>
      <c r="AP937" s="149" t="str">
        <f t="shared" si="61"/>
        <v/>
      </c>
      <c r="AQ937" s="149" t="str">
        <f t="shared" si="62"/>
        <v/>
      </c>
    </row>
    <row r="938" spans="2:43" x14ac:dyDescent="0.2">
      <c r="B938" s="194">
        <v>926</v>
      </c>
      <c r="C938" s="249"/>
      <c r="D938" s="249"/>
      <c r="E938" s="138"/>
      <c r="F938" s="138"/>
      <c r="G938" s="218"/>
      <c r="H938" s="138"/>
      <c r="I938" s="138"/>
      <c r="J938" s="138"/>
      <c r="K938" s="138"/>
      <c r="L938" s="138"/>
      <c r="M938" s="138"/>
      <c r="N938" s="138"/>
      <c r="O938" s="138"/>
      <c r="Q938" s="138"/>
      <c r="R938" s="138"/>
      <c r="S938" s="138"/>
      <c r="T938" s="138"/>
      <c r="U938" s="138"/>
      <c r="V938" s="138"/>
      <c r="W938" s="138"/>
      <c r="X938" s="136"/>
      <c r="AA938" s="145">
        <v>926</v>
      </c>
      <c r="AB938" s="146" t="str">
        <f t="shared" si="59"/>
        <v/>
      </c>
      <c r="AC938" s="146" t="str">
        <f t="shared" si="60"/>
        <v/>
      </c>
      <c r="AP938" s="149" t="str">
        <f t="shared" si="61"/>
        <v/>
      </c>
      <c r="AQ938" s="149" t="str">
        <f t="shared" si="62"/>
        <v/>
      </c>
    </row>
    <row r="939" spans="2:43" x14ac:dyDescent="0.2">
      <c r="B939" s="194">
        <v>927</v>
      </c>
      <c r="C939" s="249"/>
      <c r="D939" s="249"/>
      <c r="E939" s="138"/>
      <c r="F939" s="138"/>
      <c r="G939" s="218"/>
      <c r="H939" s="138"/>
      <c r="I939" s="138"/>
      <c r="J939" s="138"/>
      <c r="K939" s="138"/>
      <c r="L939" s="138"/>
      <c r="M939" s="138"/>
      <c r="N939" s="138"/>
      <c r="O939" s="138"/>
      <c r="Q939" s="138"/>
      <c r="R939" s="138"/>
      <c r="S939" s="138"/>
      <c r="T939" s="138"/>
      <c r="U939" s="138"/>
      <c r="V939" s="138"/>
      <c r="W939" s="138"/>
      <c r="X939" s="136"/>
      <c r="AA939" s="145">
        <v>927</v>
      </c>
      <c r="AB939" s="146" t="str">
        <f t="shared" si="59"/>
        <v/>
      </c>
      <c r="AC939" s="146" t="str">
        <f t="shared" si="60"/>
        <v/>
      </c>
      <c r="AP939" s="149" t="str">
        <f t="shared" si="61"/>
        <v/>
      </c>
      <c r="AQ939" s="149" t="str">
        <f t="shared" si="62"/>
        <v/>
      </c>
    </row>
    <row r="940" spans="2:43" x14ac:dyDescent="0.2">
      <c r="B940" s="194">
        <v>928</v>
      </c>
      <c r="C940" s="249"/>
      <c r="D940" s="249"/>
      <c r="E940" s="138"/>
      <c r="F940" s="138"/>
      <c r="G940" s="218"/>
      <c r="H940" s="138"/>
      <c r="I940" s="138"/>
      <c r="J940" s="138"/>
      <c r="K940" s="138"/>
      <c r="L940" s="138"/>
      <c r="M940" s="138"/>
      <c r="N940" s="138"/>
      <c r="O940" s="138"/>
      <c r="Q940" s="138"/>
      <c r="R940" s="138"/>
      <c r="S940" s="138"/>
      <c r="T940" s="138"/>
      <c r="U940" s="138"/>
      <c r="V940" s="138"/>
      <c r="W940" s="138"/>
      <c r="X940" s="136"/>
      <c r="AA940" s="145">
        <v>928</v>
      </c>
      <c r="AB940" s="146" t="str">
        <f t="shared" si="59"/>
        <v/>
      </c>
      <c r="AC940" s="146" t="str">
        <f t="shared" si="60"/>
        <v/>
      </c>
      <c r="AP940" s="149" t="str">
        <f t="shared" si="61"/>
        <v/>
      </c>
      <c r="AQ940" s="149" t="str">
        <f t="shared" si="62"/>
        <v/>
      </c>
    </row>
    <row r="941" spans="2:43" x14ac:dyDescent="0.2">
      <c r="B941" s="194">
        <v>929</v>
      </c>
      <c r="C941" s="249"/>
      <c r="D941" s="249"/>
      <c r="E941" s="138"/>
      <c r="F941" s="138"/>
      <c r="G941" s="218"/>
      <c r="H941" s="138"/>
      <c r="I941" s="138"/>
      <c r="J941" s="138"/>
      <c r="K941" s="138"/>
      <c r="L941" s="138"/>
      <c r="M941" s="138"/>
      <c r="N941" s="138"/>
      <c r="O941" s="138"/>
      <c r="Q941" s="138"/>
      <c r="R941" s="138"/>
      <c r="S941" s="138"/>
      <c r="T941" s="138"/>
      <c r="U941" s="138"/>
      <c r="V941" s="138"/>
      <c r="W941" s="138"/>
      <c r="X941" s="136"/>
      <c r="AA941" s="145">
        <v>929</v>
      </c>
      <c r="AB941" s="146" t="str">
        <f t="shared" si="59"/>
        <v/>
      </c>
      <c r="AC941" s="146" t="str">
        <f t="shared" si="60"/>
        <v/>
      </c>
      <c r="AP941" s="149" t="str">
        <f t="shared" si="61"/>
        <v/>
      </c>
      <c r="AQ941" s="149" t="str">
        <f t="shared" si="62"/>
        <v/>
      </c>
    </row>
    <row r="942" spans="2:43" x14ac:dyDescent="0.2">
      <c r="B942" s="194">
        <v>930</v>
      </c>
      <c r="C942" s="249"/>
      <c r="D942" s="249"/>
      <c r="E942" s="138"/>
      <c r="F942" s="138"/>
      <c r="G942" s="218"/>
      <c r="H942" s="138"/>
      <c r="I942" s="138"/>
      <c r="J942" s="138"/>
      <c r="K942" s="138"/>
      <c r="L942" s="138"/>
      <c r="M942" s="138"/>
      <c r="N942" s="138"/>
      <c r="O942" s="138"/>
      <c r="Q942" s="138"/>
      <c r="R942" s="138"/>
      <c r="S942" s="138"/>
      <c r="T942" s="138"/>
      <c r="U942" s="138"/>
      <c r="V942" s="138"/>
      <c r="W942" s="138"/>
      <c r="X942" s="136"/>
      <c r="AA942" s="145">
        <v>930</v>
      </c>
      <c r="AB942" s="146" t="str">
        <f t="shared" si="59"/>
        <v/>
      </c>
      <c r="AC942" s="146" t="str">
        <f t="shared" si="60"/>
        <v/>
      </c>
      <c r="AP942" s="149" t="str">
        <f t="shared" si="61"/>
        <v/>
      </c>
      <c r="AQ942" s="149" t="str">
        <f t="shared" si="62"/>
        <v/>
      </c>
    </row>
    <row r="943" spans="2:43" x14ac:dyDescent="0.2">
      <c r="B943" s="194">
        <v>931</v>
      </c>
      <c r="C943" s="249"/>
      <c r="D943" s="249"/>
      <c r="E943" s="138"/>
      <c r="F943" s="138"/>
      <c r="G943" s="218"/>
      <c r="H943" s="138"/>
      <c r="I943" s="138"/>
      <c r="J943" s="138"/>
      <c r="K943" s="138"/>
      <c r="L943" s="138"/>
      <c r="M943" s="138"/>
      <c r="N943" s="138"/>
      <c r="O943" s="138"/>
      <c r="Q943" s="138"/>
      <c r="R943" s="138"/>
      <c r="S943" s="138"/>
      <c r="T943" s="138"/>
      <c r="U943" s="138"/>
      <c r="V943" s="138"/>
      <c r="W943" s="138"/>
      <c r="X943" s="136"/>
      <c r="AA943" s="145">
        <v>931</v>
      </c>
      <c r="AB943" s="146" t="str">
        <f t="shared" si="59"/>
        <v/>
      </c>
      <c r="AC943" s="146" t="str">
        <f t="shared" si="60"/>
        <v/>
      </c>
      <c r="AP943" s="149" t="str">
        <f t="shared" si="61"/>
        <v/>
      </c>
      <c r="AQ943" s="149" t="str">
        <f t="shared" si="62"/>
        <v/>
      </c>
    </row>
    <row r="944" spans="2:43" x14ac:dyDescent="0.2">
      <c r="B944" s="194">
        <v>932</v>
      </c>
      <c r="C944" s="249"/>
      <c r="D944" s="249"/>
      <c r="E944" s="138"/>
      <c r="F944" s="138"/>
      <c r="G944" s="218"/>
      <c r="H944" s="138"/>
      <c r="I944" s="138"/>
      <c r="J944" s="138"/>
      <c r="K944" s="138"/>
      <c r="L944" s="138"/>
      <c r="M944" s="138"/>
      <c r="N944" s="138"/>
      <c r="O944" s="138"/>
      <c r="Q944" s="138"/>
      <c r="R944" s="138"/>
      <c r="S944" s="138"/>
      <c r="T944" s="138"/>
      <c r="U944" s="138"/>
      <c r="V944" s="138"/>
      <c r="W944" s="138"/>
      <c r="X944" s="136"/>
      <c r="AA944" s="145">
        <v>932</v>
      </c>
      <c r="AB944" s="146" t="str">
        <f t="shared" si="59"/>
        <v/>
      </c>
      <c r="AC944" s="146" t="str">
        <f t="shared" si="60"/>
        <v/>
      </c>
      <c r="AP944" s="149" t="str">
        <f t="shared" si="61"/>
        <v/>
      </c>
      <c r="AQ944" s="149" t="str">
        <f t="shared" si="62"/>
        <v/>
      </c>
    </row>
    <row r="945" spans="2:43" x14ac:dyDescent="0.2">
      <c r="B945" s="194">
        <v>933</v>
      </c>
      <c r="C945" s="249"/>
      <c r="D945" s="249"/>
      <c r="E945" s="138"/>
      <c r="F945" s="138"/>
      <c r="G945" s="218"/>
      <c r="H945" s="138"/>
      <c r="I945" s="138"/>
      <c r="J945" s="138"/>
      <c r="K945" s="138"/>
      <c r="L945" s="138"/>
      <c r="M945" s="138"/>
      <c r="N945" s="138"/>
      <c r="O945" s="138"/>
      <c r="Q945" s="138"/>
      <c r="R945" s="138"/>
      <c r="S945" s="138"/>
      <c r="T945" s="138"/>
      <c r="U945" s="138"/>
      <c r="V945" s="138"/>
      <c r="W945" s="138"/>
      <c r="X945" s="136"/>
      <c r="AA945" s="145">
        <v>933</v>
      </c>
      <c r="AB945" s="146" t="str">
        <f t="shared" si="59"/>
        <v/>
      </c>
      <c r="AC945" s="146" t="str">
        <f t="shared" si="60"/>
        <v/>
      </c>
      <c r="AP945" s="149" t="str">
        <f t="shared" si="61"/>
        <v/>
      </c>
      <c r="AQ945" s="149" t="str">
        <f t="shared" si="62"/>
        <v/>
      </c>
    </row>
    <row r="946" spans="2:43" x14ac:dyDescent="0.2">
      <c r="B946" s="194">
        <v>934</v>
      </c>
      <c r="C946" s="249"/>
      <c r="D946" s="249"/>
      <c r="E946" s="138"/>
      <c r="F946" s="138"/>
      <c r="G946" s="218"/>
      <c r="H946" s="138"/>
      <c r="I946" s="138"/>
      <c r="J946" s="138"/>
      <c r="K946" s="138"/>
      <c r="L946" s="138"/>
      <c r="M946" s="138"/>
      <c r="N946" s="138"/>
      <c r="O946" s="138"/>
      <c r="Q946" s="138"/>
      <c r="R946" s="138"/>
      <c r="S946" s="138"/>
      <c r="T946" s="138"/>
      <c r="U946" s="138"/>
      <c r="V946" s="138"/>
      <c r="W946" s="138"/>
      <c r="X946" s="136"/>
      <c r="AA946" s="145">
        <v>934</v>
      </c>
      <c r="AB946" s="146" t="str">
        <f t="shared" si="59"/>
        <v/>
      </c>
      <c r="AC946" s="146" t="str">
        <f t="shared" si="60"/>
        <v/>
      </c>
      <c r="AP946" s="149" t="str">
        <f t="shared" si="61"/>
        <v/>
      </c>
      <c r="AQ946" s="149" t="str">
        <f t="shared" si="62"/>
        <v/>
      </c>
    </row>
    <row r="947" spans="2:43" x14ac:dyDescent="0.2">
      <c r="B947" s="194">
        <v>935</v>
      </c>
      <c r="C947" s="249"/>
      <c r="D947" s="249"/>
      <c r="E947" s="138"/>
      <c r="F947" s="138"/>
      <c r="G947" s="218"/>
      <c r="H947" s="138"/>
      <c r="I947" s="138"/>
      <c r="J947" s="138"/>
      <c r="K947" s="138"/>
      <c r="L947" s="138"/>
      <c r="M947" s="138"/>
      <c r="N947" s="138"/>
      <c r="O947" s="138"/>
      <c r="Q947" s="138"/>
      <c r="R947" s="138"/>
      <c r="S947" s="138"/>
      <c r="T947" s="138"/>
      <c r="U947" s="138"/>
      <c r="V947" s="138"/>
      <c r="W947" s="138"/>
      <c r="X947" s="136"/>
      <c r="AA947" s="145">
        <v>935</v>
      </c>
      <c r="AB947" s="146" t="str">
        <f t="shared" si="59"/>
        <v/>
      </c>
      <c r="AC947" s="146" t="str">
        <f t="shared" si="60"/>
        <v/>
      </c>
      <c r="AP947" s="149" t="str">
        <f t="shared" si="61"/>
        <v/>
      </c>
      <c r="AQ947" s="149" t="str">
        <f t="shared" si="62"/>
        <v/>
      </c>
    </row>
    <row r="948" spans="2:43" x14ac:dyDescent="0.2">
      <c r="B948" s="194">
        <v>936</v>
      </c>
      <c r="C948" s="249"/>
      <c r="D948" s="249"/>
      <c r="E948" s="138"/>
      <c r="F948" s="138"/>
      <c r="G948" s="218"/>
      <c r="H948" s="138"/>
      <c r="I948" s="138"/>
      <c r="J948" s="138"/>
      <c r="K948" s="138"/>
      <c r="L948" s="138"/>
      <c r="M948" s="138"/>
      <c r="N948" s="138"/>
      <c r="O948" s="138"/>
      <c r="Q948" s="138"/>
      <c r="R948" s="138"/>
      <c r="S948" s="138"/>
      <c r="T948" s="138"/>
      <c r="U948" s="138"/>
      <c r="V948" s="138"/>
      <c r="W948" s="138"/>
      <c r="X948" s="136"/>
      <c r="AA948" s="145">
        <v>936</v>
      </c>
      <c r="AB948" s="146" t="str">
        <f t="shared" si="59"/>
        <v/>
      </c>
      <c r="AC948" s="146" t="str">
        <f t="shared" si="60"/>
        <v/>
      </c>
      <c r="AP948" s="149" t="str">
        <f t="shared" si="61"/>
        <v/>
      </c>
      <c r="AQ948" s="149" t="str">
        <f t="shared" si="62"/>
        <v/>
      </c>
    </row>
    <row r="949" spans="2:43" x14ac:dyDescent="0.2">
      <c r="B949" s="194">
        <v>937</v>
      </c>
      <c r="C949" s="249"/>
      <c r="D949" s="249"/>
      <c r="E949" s="138"/>
      <c r="F949" s="138"/>
      <c r="G949" s="218"/>
      <c r="H949" s="138"/>
      <c r="I949" s="138"/>
      <c r="J949" s="138"/>
      <c r="K949" s="138"/>
      <c r="L949" s="138"/>
      <c r="M949" s="138"/>
      <c r="N949" s="138"/>
      <c r="O949" s="138"/>
      <c r="Q949" s="138"/>
      <c r="R949" s="138"/>
      <c r="S949" s="138"/>
      <c r="T949" s="138"/>
      <c r="U949" s="138"/>
      <c r="V949" s="138"/>
      <c r="W949" s="138"/>
      <c r="X949" s="136"/>
      <c r="AA949" s="145">
        <v>937</v>
      </c>
      <c r="AB949" s="146" t="str">
        <f t="shared" si="59"/>
        <v/>
      </c>
      <c r="AC949" s="146" t="str">
        <f t="shared" si="60"/>
        <v/>
      </c>
      <c r="AP949" s="149" t="str">
        <f t="shared" si="61"/>
        <v/>
      </c>
      <c r="AQ949" s="149" t="str">
        <f t="shared" si="62"/>
        <v/>
      </c>
    </row>
    <row r="950" spans="2:43" x14ac:dyDescent="0.2">
      <c r="B950" s="194">
        <v>938</v>
      </c>
      <c r="C950" s="249"/>
      <c r="D950" s="249"/>
      <c r="E950" s="138"/>
      <c r="F950" s="138"/>
      <c r="G950" s="218"/>
      <c r="H950" s="138"/>
      <c r="I950" s="138"/>
      <c r="J950" s="138"/>
      <c r="K950" s="138"/>
      <c r="L950" s="138"/>
      <c r="M950" s="138"/>
      <c r="N950" s="138"/>
      <c r="O950" s="138"/>
      <c r="Q950" s="138"/>
      <c r="R950" s="138"/>
      <c r="S950" s="138"/>
      <c r="T950" s="138"/>
      <c r="U950" s="138"/>
      <c r="V950" s="138"/>
      <c r="W950" s="138"/>
      <c r="X950" s="136"/>
      <c r="AA950" s="145">
        <v>938</v>
      </c>
      <c r="AB950" s="146" t="str">
        <f t="shared" si="59"/>
        <v/>
      </c>
      <c r="AC950" s="146" t="str">
        <f t="shared" si="60"/>
        <v/>
      </c>
      <c r="AP950" s="149" t="str">
        <f t="shared" si="61"/>
        <v/>
      </c>
      <c r="AQ950" s="149" t="str">
        <f t="shared" si="62"/>
        <v/>
      </c>
    </row>
    <row r="951" spans="2:43" x14ac:dyDescent="0.2">
      <c r="B951" s="194">
        <v>939</v>
      </c>
      <c r="C951" s="249"/>
      <c r="D951" s="249"/>
      <c r="E951" s="138"/>
      <c r="F951" s="138"/>
      <c r="G951" s="218"/>
      <c r="H951" s="138"/>
      <c r="I951" s="138"/>
      <c r="J951" s="138"/>
      <c r="K951" s="138"/>
      <c r="L951" s="138"/>
      <c r="M951" s="138"/>
      <c r="N951" s="138"/>
      <c r="O951" s="138"/>
      <c r="Q951" s="138"/>
      <c r="R951" s="138"/>
      <c r="S951" s="138"/>
      <c r="T951" s="138"/>
      <c r="U951" s="138"/>
      <c r="V951" s="138"/>
      <c r="W951" s="138"/>
      <c r="X951" s="136"/>
      <c r="AA951" s="145">
        <v>939</v>
      </c>
      <c r="AB951" s="146" t="str">
        <f t="shared" si="59"/>
        <v/>
      </c>
      <c r="AC951" s="146" t="str">
        <f t="shared" si="60"/>
        <v/>
      </c>
      <c r="AP951" s="149" t="str">
        <f t="shared" si="61"/>
        <v/>
      </c>
      <c r="AQ951" s="149" t="str">
        <f t="shared" si="62"/>
        <v/>
      </c>
    </row>
    <row r="952" spans="2:43" x14ac:dyDescent="0.2">
      <c r="B952" s="194">
        <v>940</v>
      </c>
      <c r="C952" s="249"/>
      <c r="D952" s="249"/>
      <c r="E952" s="138"/>
      <c r="F952" s="138"/>
      <c r="G952" s="218"/>
      <c r="H952" s="138"/>
      <c r="I952" s="138"/>
      <c r="J952" s="138"/>
      <c r="K952" s="138"/>
      <c r="L952" s="138"/>
      <c r="M952" s="138"/>
      <c r="N952" s="138"/>
      <c r="O952" s="138"/>
      <c r="Q952" s="138"/>
      <c r="R952" s="138"/>
      <c r="S952" s="138"/>
      <c r="T952" s="138"/>
      <c r="U952" s="138"/>
      <c r="V952" s="138"/>
      <c r="W952" s="138"/>
      <c r="X952" s="136"/>
      <c r="AA952" s="145">
        <v>940</v>
      </c>
      <c r="AB952" s="146" t="str">
        <f t="shared" si="59"/>
        <v/>
      </c>
      <c r="AC952" s="146" t="str">
        <f t="shared" si="60"/>
        <v/>
      </c>
      <c r="AP952" s="149" t="str">
        <f t="shared" si="61"/>
        <v/>
      </c>
      <c r="AQ952" s="149" t="str">
        <f t="shared" si="62"/>
        <v/>
      </c>
    </row>
    <row r="953" spans="2:43" x14ac:dyDescent="0.2">
      <c r="B953" s="194">
        <v>941</v>
      </c>
      <c r="C953" s="249"/>
      <c r="D953" s="249"/>
      <c r="E953" s="138"/>
      <c r="F953" s="138"/>
      <c r="G953" s="218"/>
      <c r="H953" s="138"/>
      <c r="I953" s="138"/>
      <c r="J953" s="138"/>
      <c r="K953" s="138"/>
      <c r="L953" s="138"/>
      <c r="M953" s="138"/>
      <c r="N953" s="138"/>
      <c r="O953" s="138"/>
      <c r="Q953" s="138"/>
      <c r="R953" s="138"/>
      <c r="S953" s="138"/>
      <c r="T953" s="138"/>
      <c r="U953" s="138"/>
      <c r="V953" s="138"/>
      <c r="W953" s="138"/>
      <c r="X953" s="136"/>
      <c r="AA953" s="145">
        <v>941</v>
      </c>
      <c r="AB953" s="146" t="str">
        <f t="shared" si="59"/>
        <v/>
      </c>
      <c r="AC953" s="146" t="str">
        <f t="shared" si="60"/>
        <v/>
      </c>
      <c r="AP953" s="149" t="str">
        <f t="shared" si="61"/>
        <v/>
      </c>
      <c r="AQ953" s="149" t="str">
        <f t="shared" si="62"/>
        <v/>
      </c>
    </row>
    <row r="954" spans="2:43" x14ac:dyDescent="0.2">
      <c r="B954" s="194">
        <v>942</v>
      </c>
      <c r="C954" s="249"/>
      <c r="D954" s="249"/>
      <c r="E954" s="138"/>
      <c r="F954" s="138"/>
      <c r="G954" s="218"/>
      <c r="H954" s="138"/>
      <c r="I954" s="138"/>
      <c r="J954" s="138"/>
      <c r="K954" s="138"/>
      <c r="L954" s="138"/>
      <c r="M954" s="138"/>
      <c r="N954" s="138"/>
      <c r="O954" s="138"/>
      <c r="Q954" s="138"/>
      <c r="R954" s="138"/>
      <c r="S954" s="138"/>
      <c r="T954" s="138"/>
      <c r="U954" s="138"/>
      <c r="V954" s="138"/>
      <c r="W954" s="138"/>
      <c r="X954" s="136"/>
      <c r="AA954" s="145">
        <v>942</v>
      </c>
      <c r="AB954" s="146" t="str">
        <f t="shared" si="59"/>
        <v/>
      </c>
      <c r="AC954" s="146" t="str">
        <f t="shared" si="60"/>
        <v/>
      </c>
      <c r="AP954" s="149" t="str">
        <f t="shared" si="61"/>
        <v/>
      </c>
      <c r="AQ954" s="149" t="str">
        <f t="shared" si="62"/>
        <v/>
      </c>
    </row>
    <row r="955" spans="2:43" x14ac:dyDescent="0.2">
      <c r="B955" s="194">
        <v>943</v>
      </c>
      <c r="C955" s="249"/>
      <c r="D955" s="249"/>
      <c r="E955" s="138"/>
      <c r="F955" s="138"/>
      <c r="G955" s="218"/>
      <c r="H955" s="138"/>
      <c r="I955" s="138"/>
      <c r="J955" s="138"/>
      <c r="K955" s="138"/>
      <c r="L955" s="138"/>
      <c r="M955" s="138"/>
      <c r="N955" s="138"/>
      <c r="O955" s="138"/>
      <c r="Q955" s="138"/>
      <c r="R955" s="138"/>
      <c r="S955" s="138"/>
      <c r="T955" s="138"/>
      <c r="U955" s="138"/>
      <c r="V955" s="138"/>
      <c r="W955" s="138"/>
      <c r="X955" s="136"/>
      <c r="AA955" s="145">
        <v>943</v>
      </c>
      <c r="AB955" s="146" t="str">
        <f t="shared" si="59"/>
        <v/>
      </c>
      <c r="AC955" s="146" t="str">
        <f t="shared" si="60"/>
        <v/>
      </c>
      <c r="AP955" s="149" t="str">
        <f t="shared" si="61"/>
        <v/>
      </c>
      <c r="AQ955" s="149" t="str">
        <f t="shared" si="62"/>
        <v/>
      </c>
    </row>
    <row r="956" spans="2:43" x14ac:dyDescent="0.2">
      <c r="B956" s="194">
        <v>944</v>
      </c>
      <c r="C956" s="249"/>
      <c r="D956" s="249"/>
      <c r="E956" s="138"/>
      <c r="F956" s="138"/>
      <c r="G956" s="218"/>
      <c r="H956" s="138"/>
      <c r="I956" s="138"/>
      <c r="J956" s="138"/>
      <c r="K956" s="138"/>
      <c r="L956" s="138"/>
      <c r="M956" s="138"/>
      <c r="N956" s="138"/>
      <c r="O956" s="138"/>
      <c r="Q956" s="138"/>
      <c r="R956" s="138"/>
      <c r="S956" s="138"/>
      <c r="T956" s="138"/>
      <c r="U956" s="138"/>
      <c r="V956" s="138"/>
      <c r="W956" s="138"/>
      <c r="X956" s="136"/>
      <c r="AA956" s="145">
        <v>944</v>
      </c>
      <c r="AB956" s="146" t="str">
        <f t="shared" si="59"/>
        <v/>
      </c>
      <c r="AC956" s="146" t="str">
        <f t="shared" si="60"/>
        <v/>
      </c>
      <c r="AP956" s="149" t="str">
        <f t="shared" si="61"/>
        <v/>
      </c>
      <c r="AQ956" s="149" t="str">
        <f t="shared" si="62"/>
        <v/>
      </c>
    </row>
    <row r="957" spans="2:43" x14ac:dyDescent="0.2">
      <c r="B957" s="194">
        <v>945</v>
      </c>
      <c r="C957" s="249"/>
      <c r="D957" s="249"/>
      <c r="E957" s="138"/>
      <c r="F957" s="138"/>
      <c r="G957" s="218"/>
      <c r="H957" s="138"/>
      <c r="I957" s="138"/>
      <c r="J957" s="138"/>
      <c r="K957" s="138"/>
      <c r="L957" s="138"/>
      <c r="M957" s="138"/>
      <c r="N957" s="138"/>
      <c r="O957" s="138"/>
      <c r="Q957" s="138"/>
      <c r="R957" s="138"/>
      <c r="S957" s="138"/>
      <c r="T957" s="138"/>
      <c r="U957" s="138"/>
      <c r="V957" s="138"/>
      <c r="W957" s="138"/>
      <c r="X957" s="136"/>
      <c r="AA957" s="145">
        <v>945</v>
      </c>
      <c r="AB957" s="146" t="str">
        <f t="shared" si="59"/>
        <v/>
      </c>
      <c r="AC957" s="146" t="str">
        <f t="shared" si="60"/>
        <v/>
      </c>
      <c r="AP957" s="149" t="str">
        <f t="shared" si="61"/>
        <v/>
      </c>
      <c r="AQ957" s="149" t="str">
        <f t="shared" si="62"/>
        <v/>
      </c>
    </row>
    <row r="958" spans="2:43" x14ac:dyDescent="0.2">
      <c r="B958" s="194">
        <v>946</v>
      </c>
      <c r="C958" s="249"/>
      <c r="D958" s="249"/>
      <c r="E958" s="138"/>
      <c r="F958" s="138"/>
      <c r="G958" s="218"/>
      <c r="H958" s="138"/>
      <c r="I958" s="138"/>
      <c r="J958" s="138"/>
      <c r="K958" s="138"/>
      <c r="L958" s="138"/>
      <c r="M958" s="138"/>
      <c r="N958" s="138"/>
      <c r="O958" s="138"/>
      <c r="Q958" s="138"/>
      <c r="R958" s="138"/>
      <c r="S958" s="138"/>
      <c r="T958" s="138"/>
      <c r="U958" s="138"/>
      <c r="V958" s="138"/>
      <c r="W958" s="138"/>
      <c r="X958" s="136"/>
      <c r="AA958" s="145">
        <v>946</v>
      </c>
      <c r="AB958" s="146" t="str">
        <f t="shared" si="59"/>
        <v/>
      </c>
      <c r="AC958" s="146" t="str">
        <f t="shared" si="60"/>
        <v/>
      </c>
      <c r="AP958" s="149" t="str">
        <f t="shared" si="61"/>
        <v/>
      </c>
      <c r="AQ958" s="149" t="str">
        <f t="shared" si="62"/>
        <v/>
      </c>
    </row>
    <row r="959" spans="2:43" x14ac:dyDescent="0.2">
      <c r="B959" s="194">
        <v>947</v>
      </c>
      <c r="C959" s="249"/>
      <c r="D959" s="249"/>
      <c r="E959" s="138"/>
      <c r="F959" s="138"/>
      <c r="G959" s="218"/>
      <c r="H959" s="138"/>
      <c r="I959" s="138"/>
      <c r="J959" s="138"/>
      <c r="K959" s="138"/>
      <c r="L959" s="138"/>
      <c r="M959" s="138"/>
      <c r="N959" s="138"/>
      <c r="O959" s="138"/>
      <c r="Q959" s="138"/>
      <c r="R959" s="138"/>
      <c r="S959" s="138"/>
      <c r="T959" s="138"/>
      <c r="U959" s="138"/>
      <c r="V959" s="138"/>
      <c r="W959" s="138"/>
      <c r="X959" s="136"/>
      <c r="AA959" s="145">
        <v>947</v>
      </c>
      <c r="AB959" s="146" t="str">
        <f t="shared" si="59"/>
        <v/>
      </c>
      <c r="AC959" s="146" t="str">
        <f t="shared" si="60"/>
        <v/>
      </c>
      <c r="AP959" s="149" t="str">
        <f t="shared" si="61"/>
        <v/>
      </c>
      <c r="AQ959" s="149" t="str">
        <f t="shared" si="62"/>
        <v/>
      </c>
    </row>
    <row r="960" spans="2:43" x14ac:dyDescent="0.2">
      <c r="B960" s="194">
        <v>948</v>
      </c>
      <c r="C960" s="249"/>
      <c r="D960" s="249"/>
      <c r="E960" s="138"/>
      <c r="F960" s="138"/>
      <c r="G960" s="218"/>
      <c r="H960" s="138"/>
      <c r="I960" s="138"/>
      <c r="J960" s="138"/>
      <c r="K960" s="138"/>
      <c r="L960" s="138"/>
      <c r="M960" s="138"/>
      <c r="N960" s="138"/>
      <c r="O960" s="138"/>
      <c r="Q960" s="138"/>
      <c r="R960" s="138"/>
      <c r="S960" s="138"/>
      <c r="T960" s="138"/>
      <c r="U960" s="138"/>
      <c r="V960" s="138"/>
      <c r="W960" s="138"/>
      <c r="X960" s="136"/>
      <c r="AA960" s="145">
        <v>948</v>
      </c>
      <c r="AB960" s="146" t="str">
        <f t="shared" si="59"/>
        <v/>
      </c>
      <c r="AC960" s="146" t="str">
        <f t="shared" si="60"/>
        <v/>
      </c>
      <c r="AP960" s="149" t="str">
        <f t="shared" si="61"/>
        <v/>
      </c>
      <c r="AQ960" s="149" t="str">
        <f t="shared" si="62"/>
        <v/>
      </c>
    </row>
    <row r="961" spans="2:43" x14ac:dyDescent="0.2">
      <c r="B961" s="194">
        <v>949</v>
      </c>
      <c r="C961" s="249"/>
      <c r="D961" s="249"/>
      <c r="E961" s="138"/>
      <c r="F961" s="138"/>
      <c r="G961" s="218"/>
      <c r="H961" s="138"/>
      <c r="I961" s="138"/>
      <c r="J961" s="138"/>
      <c r="K961" s="138"/>
      <c r="L961" s="138"/>
      <c r="M961" s="138"/>
      <c r="N961" s="138"/>
      <c r="O961" s="138"/>
      <c r="Q961" s="138"/>
      <c r="R961" s="138"/>
      <c r="S961" s="138"/>
      <c r="T961" s="138"/>
      <c r="U961" s="138"/>
      <c r="V961" s="138"/>
      <c r="W961" s="138"/>
      <c r="X961" s="136"/>
      <c r="AA961" s="145">
        <v>949</v>
      </c>
      <c r="AB961" s="146" t="str">
        <f t="shared" si="59"/>
        <v/>
      </c>
      <c r="AC961" s="146" t="str">
        <f t="shared" si="60"/>
        <v/>
      </c>
      <c r="AP961" s="149" t="str">
        <f t="shared" si="61"/>
        <v/>
      </c>
      <c r="AQ961" s="149" t="str">
        <f t="shared" si="62"/>
        <v/>
      </c>
    </row>
    <row r="962" spans="2:43" x14ac:dyDescent="0.2">
      <c r="B962" s="194">
        <v>950</v>
      </c>
      <c r="C962" s="249"/>
      <c r="D962" s="249"/>
      <c r="E962" s="138"/>
      <c r="F962" s="138"/>
      <c r="G962" s="218"/>
      <c r="H962" s="138"/>
      <c r="I962" s="138"/>
      <c r="J962" s="138"/>
      <c r="K962" s="138"/>
      <c r="L962" s="138"/>
      <c r="M962" s="138"/>
      <c r="N962" s="138"/>
      <c r="O962" s="138"/>
      <c r="Q962" s="138"/>
      <c r="R962" s="138"/>
      <c r="S962" s="138"/>
      <c r="T962" s="138"/>
      <c r="U962" s="138"/>
      <c r="V962" s="138"/>
      <c r="W962" s="138"/>
      <c r="X962" s="136"/>
      <c r="AA962" s="145">
        <v>950</v>
      </c>
      <c r="AB962" s="146" t="str">
        <f t="shared" si="59"/>
        <v/>
      </c>
      <c r="AC962" s="146" t="str">
        <f t="shared" si="60"/>
        <v/>
      </c>
      <c r="AP962" s="149" t="str">
        <f t="shared" si="61"/>
        <v/>
      </c>
      <c r="AQ962" s="149" t="str">
        <f t="shared" si="62"/>
        <v/>
      </c>
    </row>
    <row r="963" spans="2:43" x14ac:dyDescent="0.2">
      <c r="B963" s="194">
        <v>951</v>
      </c>
      <c r="C963" s="249"/>
      <c r="D963" s="249"/>
      <c r="E963" s="138"/>
      <c r="F963" s="138"/>
      <c r="G963" s="218"/>
      <c r="H963" s="138"/>
      <c r="I963" s="138"/>
      <c r="J963" s="138"/>
      <c r="K963" s="138"/>
      <c r="L963" s="138"/>
      <c r="M963" s="138"/>
      <c r="N963" s="138"/>
      <c r="O963" s="138"/>
      <c r="Q963" s="138"/>
      <c r="R963" s="138"/>
      <c r="S963" s="138"/>
      <c r="T963" s="138"/>
      <c r="U963" s="138"/>
      <c r="V963" s="138"/>
      <c r="W963" s="138"/>
      <c r="X963" s="136"/>
      <c r="AA963" s="145">
        <v>951</v>
      </c>
      <c r="AB963" s="146" t="str">
        <f t="shared" si="59"/>
        <v/>
      </c>
      <c r="AC963" s="146" t="str">
        <f t="shared" si="60"/>
        <v/>
      </c>
      <c r="AP963" s="149" t="str">
        <f t="shared" si="61"/>
        <v/>
      </c>
      <c r="AQ963" s="149" t="str">
        <f t="shared" si="62"/>
        <v/>
      </c>
    </row>
    <row r="964" spans="2:43" x14ac:dyDescent="0.2">
      <c r="B964" s="194">
        <v>952</v>
      </c>
      <c r="C964" s="249"/>
      <c r="D964" s="249"/>
      <c r="E964" s="138"/>
      <c r="F964" s="138"/>
      <c r="G964" s="218"/>
      <c r="H964" s="138"/>
      <c r="I964" s="138"/>
      <c r="J964" s="138"/>
      <c r="K964" s="138"/>
      <c r="L964" s="138"/>
      <c r="M964" s="138"/>
      <c r="N964" s="138"/>
      <c r="O964" s="138"/>
      <c r="Q964" s="138"/>
      <c r="R964" s="138"/>
      <c r="S964" s="138"/>
      <c r="T964" s="138"/>
      <c r="U964" s="138"/>
      <c r="V964" s="138"/>
      <c r="W964" s="138"/>
      <c r="X964" s="136"/>
      <c r="AA964" s="145">
        <v>952</v>
      </c>
      <c r="AB964" s="146" t="str">
        <f t="shared" si="59"/>
        <v/>
      </c>
      <c r="AC964" s="146" t="str">
        <f t="shared" si="60"/>
        <v/>
      </c>
      <c r="AP964" s="149" t="str">
        <f t="shared" si="61"/>
        <v/>
      </c>
      <c r="AQ964" s="149" t="str">
        <f t="shared" si="62"/>
        <v/>
      </c>
    </row>
    <row r="965" spans="2:43" x14ac:dyDescent="0.2">
      <c r="B965" s="194">
        <v>953</v>
      </c>
      <c r="C965" s="249"/>
      <c r="D965" s="249"/>
      <c r="E965" s="138"/>
      <c r="F965" s="138"/>
      <c r="G965" s="218"/>
      <c r="H965" s="138"/>
      <c r="I965" s="138"/>
      <c r="J965" s="138"/>
      <c r="K965" s="138"/>
      <c r="L965" s="138"/>
      <c r="M965" s="138"/>
      <c r="N965" s="138"/>
      <c r="O965" s="138"/>
      <c r="Q965" s="138"/>
      <c r="R965" s="138"/>
      <c r="S965" s="138"/>
      <c r="T965" s="138"/>
      <c r="U965" s="138"/>
      <c r="V965" s="138"/>
      <c r="W965" s="138"/>
      <c r="X965" s="136"/>
      <c r="AA965" s="145">
        <v>953</v>
      </c>
      <c r="AB965" s="146" t="str">
        <f t="shared" si="59"/>
        <v/>
      </c>
      <c r="AC965" s="146" t="str">
        <f t="shared" si="60"/>
        <v/>
      </c>
      <c r="AP965" s="149" t="str">
        <f t="shared" si="61"/>
        <v/>
      </c>
      <c r="AQ965" s="149" t="str">
        <f t="shared" si="62"/>
        <v/>
      </c>
    </row>
    <row r="966" spans="2:43" x14ac:dyDescent="0.2">
      <c r="B966" s="194">
        <v>954</v>
      </c>
      <c r="C966" s="249"/>
      <c r="D966" s="249"/>
      <c r="E966" s="138"/>
      <c r="F966" s="138"/>
      <c r="G966" s="218"/>
      <c r="H966" s="138"/>
      <c r="I966" s="138"/>
      <c r="J966" s="138"/>
      <c r="K966" s="138"/>
      <c r="L966" s="138"/>
      <c r="M966" s="138"/>
      <c r="N966" s="138"/>
      <c r="O966" s="138"/>
      <c r="Q966" s="138"/>
      <c r="R966" s="138"/>
      <c r="S966" s="138"/>
      <c r="T966" s="138"/>
      <c r="U966" s="138"/>
      <c r="V966" s="138"/>
      <c r="W966" s="138"/>
      <c r="X966" s="136"/>
      <c r="AA966" s="145">
        <v>954</v>
      </c>
      <c r="AB966" s="146" t="str">
        <f t="shared" si="59"/>
        <v/>
      </c>
      <c r="AC966" s="146" t="str">
        <f t="shared" si="60"/>
        <v/>
      </c>
      <c r="AP966" s="149" t="str">
        <f t="shared" si="61"/>
        <v/>
      </c>
      <c r="AQ966" s="149" t="str">
        <f t="shared" si="62"/>
        <v/>
      </c>
    </row>
    <row r="967" spans="2:43" x14ac:dyDescent="0.2">
      <c r="B967" s="194">
        <v>955</v>
      </c>
      <c r="C967" s="249"/>
      <c r="D967" s="249"/>
      <c r="E967" s="138"/>
      <c r="F967" s="138"/>
      <c r="G967" s="218"/>
      <c r="H967" s="138"/>
      <c r="I967" s="138"/>
      <c r="J967" s="138"/>
      <c r="K967" s="138"/>
      <c r="L967" s="138"/>
      <c r="M967" s="138"/>
      <c r="N967" s="138"/>
      <c r="O967" s="138"/>
      <c r="Q967" s="138"/>
      <c r="R967" s="138"/>
      <c r="S967" s="138"/>
      <c r="T967" s="138"/>
      <c r="U967" s="138"/>
      <c r="V967" s="138"/>
      <c r="W967" s="138"/>
      <c r="X967" s="136"/>
      <c r="AA967" s="145">
        <v>955</v>
      </c>
      <c r="AB967" s="146" t="str">
        <f t="shared" si="59"/>
        <v/>
      </c>
      <c r="AC967" s="146" t="str">
        <f t="shared" si="60"/>
        <v/>
      </c>
      <c r="AP967" s="149" t="str">
        <f t="shared" si="61"/>
        <v/>
      </c>
      <c r="AQ967" s="149" t="str">
        <f t="shared" si="62"/>
        <v/>
      </c>
    </row>
    <row r="968" spans="2:43" x14ac:dyDescent="0.2">
      <c r="B968" s="194">
        <v>956</v>
      </c>
      <c r="C968" s="249"/>
      <c r="D968" s="249"/>
      <c r="E968" s="138"/>
      <c r="F968" s="138"/>
      <c r="G968" s="218"/>
      <c r="H968" s="138"/>
      <c r="I968" s="138"/>
      <c r="J968" s="138"/>
      <c r="K968" s="138"/>
      <c r="L968" s="138"/>
      <c r="M968" s="138"/>
      <c r="N968" s="138"/>
      <c r="O968" s="138"/>
      <c r="Q968" s="138"/>
      <c r="R968" s="138"/>
      <c r="S968" s="138"/>
      <c r="T968" s="138"/>
      <c r="U968" s="138"/>
      <c r="V968" s="138"/>
      <c r="W968" s="138"/>
      <c r="X968" s="136"/>
      <c r="AA968" s="145">
        <v>956</v>
      </c>
      <c r="AB968" s="146" t="str">
        <f t="shared" si="59"/>
        <v/>
      </c>
      <c r="AC968" s="146" t="str">
        <f t="shared" si="60"/>
        <v/>
      </c>
      <c r="AP968" s="149" t="str">
        <f t="shared" si="61"/>
        <v/>
      </c>
      <c r="AQ968" s="149" t="str">
        <f t="shared" si="62"/>
        <v/>
      </c>
    </row>
    <row r="969" spans="2:43" x14ac:dyDescent="0.2">
      <c r="B969" s="194">
        <v>957</v>
      </c>
      <c r="C969" s="249"/>
      <c r="D969" s="249"/>
      <c r="E969" s="138"/>
      <c r="F969" s="138"/>
      <c r="G969" s="218"/>
      <c r="H969" s="138"/>
      <c r="I969" s="138"/>
      <c r="J969" s="138"/>
      <c r="K969" s="138"/>
      <c r="L969" s="138"/>
      <c r="M969" s="138"/>
      <c r="N969" s="138"/>
      <c r="O969" s="138"/>
      <c r="Q969" s="138"/>
      <c r="R969" s="138"/>
      <c r="S969" s="138"/>
      <c r="T969" s="138"/>
      <c r="U969" s="138"/>
      <c r="V969" s="138"/>
      <c r="W969" s="138"/>
      <c r="X969" s="136"/>
      <c r="AA969" s="145">
        <v>957</v>
      </c>
      <c r="AB969" s="146" t="str">
        <f t="shared" si="59"/>
        <v/>
      </c>
      <c r="AC969" s="146" t="str">
        <f t="shared" si="60"/>
        <v/>
      </c>
      <c r="AP969" s="149" t="str">
        <f t="shared" si="61"/>
        <v/>
      </c>
      <c r="AQ969" s="149" t="str">
        <f t="shared" si="62"/>
        <v/>
      </c>
    </row>
    <row r="970" spans="2:43" x14ac:dyDescent="0.2">
      <c r="B970" s="194">
        <v>958</v>
      </c>
      <c r="C970" s="249"/>
      <c r="D970" s="249"/>
      <c r="E970" s="138"/>
      <c r="F970" s="138"/>
      <c r="G970" s="218"/>
      <c r="H970" s="138"/>
      <c r="I970" s="138"/>
      <c r="J970" s="138"/>
      <c r="K970" s="138"/>
      <c r="L970" s="138"/>
      <c r="M970" s="138"/>
      <c r="N970" s="138"/>
      <c r="O970" s="138"/>
      <c r="Q970" s="138"/>
      <c r="R970" s="138"/>
      <c r="S970" s="138"/>
      <c r="T970" s="138"/>
      <c r="U970" s="138"/>
      <c r="V970" s="138"/>
      <c r="W970" s="138"/>
      <c r="X970" s="136"/>
      <c r="AA970" s="145">
        <v>958</v>
      </c>
      <c r="AB970" s="146" t="str">
        <f t="shared" si="59"/>
        <v/>
      </c>
      <c r="AC970" s="146" t="str">
        <f t="shared" si="60"/>
        <v/>
      </c>
      <c r="AP970" s="149" t="str">
        <f t="shared" si="61"/>
        <v/>
      </c>
      <c r="AQ970" s="149" t="str">
        <f t="shared" si="62"/>
        <v/>
      </c>
    </row>
    <row r="971" spans="2:43" x14ac:dyDescent="0.2">
      <c r="B971" s="194">
        <v>959</v>
      </c>
      <c r="C971" s="249"/>
      <c r="D971" s="249"/>
      <c r="E971" s="138"/>
      <c r="F971" s="138"/>
      <c r="G971" s="218"/>
      <c r="H971" s="138"/>
      <c r="I971" s="138"/>
      <c r="J971" s="138"/>
      <c r="K971" s="138"/>
      <c r="L971" s="138"/>
      <c r="M971" s="138"/>
      <c r="N971" s="138"/>
      <c r="O971" s="138"/>
      <c r="Q971" s="138"/>
      <c r="R971" s="138"/>
      <c r="S971" s="138"/>
      <c r="T971" s="138"/>
      <c r="U971" s="138"/>
      <c r="V971" s="138"/>
      <c r="W971" s="138"/>
      <c r="X971" s="136"/>
      <c r="AA971" s="145">
        <v>959</v>
      </c>
      <c r="AB971" s="146" t="str">
        <f t="shared" si="59"/>
        <v/>
      </c>
      <c r="AC971" s="146" t="str">
        <f t="shared" si="60"/>
        <v/>
      </c>
      <c r="AP971" s="149" t="str">
        <f t="shared" si="61"/>
        <v/>
      </c>
      <c r="AQ971" s="149" t="str">
        <f t="shared" si="62"/>
        <v/>
      </c>
    </row>
    <row r="972" spans="2:43" x14ac:dyDescent="0.2">
      <c r="B972" s="194">
        <v>960</v>
      </c>
      <c r="C972" s="249"/>
      <c r="D972" s="249"/>
      <c r="E972" s="138"/>
      <c r="F972" s="138"/>
      <c r="G972" s="218"/>
      <c r="H972" s="138"/>
      <c r="I972" s="138"/>
      <c r="J972" s="138"/>
      <c r="K972" s="138"/>
      <c r="L972" s="138"/>
      <c r="M972" s="138"/>
      <c r="N972" s="138"/>
      <c r="O972" s="138"/>
      <c r="Q972" s="138"/>
      <c r="R972" s="138"/>
      <c r="S972" s="138"/>
      <c r="T972" s="138"/>
      <c r="U972" s="138"/>
      <c r="V972" s="138"/>
      <c r="W972" s="138"/>
      <c r="X972" s="136"/>
      <c r="AA972" s="145">
        <v>960</v>
      </c>
      <c r="AB972" s="146" t="str">
        <f t="shared" si="59"/>
        <v/>
      </c>
      <c r="AC972" s="146" t="str">
        <f t="shared" si="60"/>
        <v/>
      </c>
      <c r="AP972" s="149" t="str">
        <f t="shared" si="61"/>
        <v/>
      </c>
      <c r="AQ972" s="149" t="str">
        <f t="shared" si="62"/>
        <v/>
      </c>
    </row>
    <row r="973" spans="2:43" x14ac:dyDescent="0.2">
      <c r="B973" s="194">
        <v>961</v>
      </c>
      <c r="C973" s="249"/>
      <c r="D973" s="249"/>
      <c r="E973" s="138"/>
      <c r="F973" s="138"/>
      <c r="G973" s="218"/>
      <c r="H973" s="138"/>
      <c r="I973" s="138"/>
      <c r="J973" s="138"/>
      <c r="K973" s="138"/>
      <c r="L973" s="138"/>
      <c r="M973" s="138"/>
      <c r="N973" s="138"/>
      <c r="O973" s="138"/>
      <c r="Q973" s="138"/>
      <c r="R973" s="138"/>
      <c r="S973" s="138"/>
      <c r="T973" s="138"/>
      <c r="U973" s="138"/>
      <c r="V973" s="138"/>
      <c r="W973" s="138"/>
      <c r="X973" s="136"/>
      <c r="AA973" s="145">
        <v>961</v>
      </c>
      <c r="AB973" s="146" t="str">
        <f t="shared" si="59"/>
        <v/>
      </c>
      <c r="AC973" s="146" t="str">
        <f t="shared" si="60"/>
        <v/>
      </c>
      <c r="AP973" s="149" t="str">
        <f t="shared" si="61"/>
        <v/>
      </c>
      <c r="AQ973" s="149" t="str">
        <f t="shared" si="62"/>
        <v/>
      </c>
    </row>
    <row r="974" spans="2:43" x14ac:dyDescent="0.2">
      <c r="B974" s="194">
        <v>962</v>
      </c>
      <c r="C974" s="249"/>
      <c r="D974" s="249"/>
      <c r="E974" s="138"/>
      <c r="F974" s="138"/>
      <c r="G974" s="218"/>
      <c r="H974" s="138"/>
      <c r="I974" s="138"/>
      <c r="J974" s="138"/>
      <c r="K974" s="138"/>
      <c r="L974" s="138"/>
      <c r="M974" s="138"/>
      <c r="N974" s="138"/>
      <c r="O974" s="138"/>
      <c r="Q974" s="138"/>
      <c r="R974" s="138"/>
      <c r="S974" s="138"/>
      <c r="T974" s="138"/>
      <c r="U974" s="138"/>
      <c r="V974" s="138"/>
      <c r="W974" s="138"/>
      <c r="X974" s="136"/>
      <c r="AA974" s="145">
        <v>962</v>
      </c>
      <c r="AB974" s="146" t="str">
        <f t="shared" ref="AB974:AB1012" si="63">IF(AND(C974=1,D974&lt;&gt;0),D974,"")</f>
        <v/>
      </c>
      <c r="AC974" s="146" t="str">
        <f t="shared" ref="AC974:AC1012" si="64">IF(AND(C974=2,D974&lt;&gt;0),D974,"")</f>
        <v/>
      </c>
      <c r="AP974" s="149" t="str">
        <f t="shared" si="61"/>
        <v/>
      </c>
      <c r="AQ974" s="149" t="str">
        <f t="shared" si="62"/>
        <v/>
      </c>
    </row>
    <row r="975" spans="2:43" x14ac:dyDescent="0.2">
      <c r="B975" s="194">
        <v>963</v>
      </c>
      <c r="C975" s="249"/>
      <c r="D975" s="249"/>
      <c r="E975" s="138"/>
      <c r="F975" s="138"/>
      <c r="G975" s="218"/>
      <c r="H975" s="138"/>
      <c r="I975" s="138"/>
      <c r="J975" s="138"/>
      <c r="K975" s="138"/>
      <c r="L975" s="138"/>
      <c r="M975" s="138"/>
      <c r="N975" s="138"/>
      <c r="O975" s="138"/>
      <c r="Q975" s="138"/>
      <c r="R975" s="138"/>
      <c r="S975" s="138"/>
      <c r="T975" s="138"/>
      <c r="U975" s="138"/>
      <c r="V975" s="138"/>
      <c r="W975" s="138"/>
      <c r="X975" s="136"/>
      <c r="AA975" s="145">
        <v>963</v>
      </c>
      <c r="AB975" s="146" t="str">
        <f t="shared" si="63"/>
        <v/>
      </c>
      <c r="AC975" s="146" t="str">
        <f t="shared" si="64"/>
        <v/>
      </c>
      <c r="AP975" s="149" t="str">
        <f t="shared" ref="AP975:AP1012" si="65">IF(AB974="","",ABS(AB974-$K$13))</f>
        <v/>
      </c>
      <c r="AQ975" s="149" t="str">
        <f t="shared" ref="AQ975:AQ1012" si="66">IF(AC974="","",ABS(AC974-$K$14))</f>
        <v/>
      </c>
    </row>
    <row r="976" spans="2:43" x14ac:dyDescent="0.2">
      <c r="B976" s="194">
        <v>964</v>
      </c>
      <c r="C976" s="249"/>
      <c r="D976" s="249"/>
      <c r="E976" s="138"/>
      <c r="F976" s="138"/>
      <c r="G976" s="218"/>
      <c r="H976" s="138"/>
      <c r="I976" s="138"/>
      <c r="J976" s="138"/>
      <c r="K976" s="138"/>
      <c r="L976" s="138"/>
      <c r="M976" s="138"/>
      <c r="N976" s="138"/>
      <c r="O976" s="138"/>
      <c r="Q976" s="138"/>
      <c r="R976" s="138"/>
      <c r="S976" s="138"/>
      <c r="T976" s="138"/>
      <c r="U976" s="138"/>
      <c r="V976" s="138"/>
      <c r="W976" s="138"/>
      <c r="X976" s="136"/>
      <c r="AA976" s="145">
        <v>964</v>
      </c>
      <c r="AB976" s="146" t="str">
        <f t="shared" si="63"/>
        <v/>
      </c>
      <c r="AC976" s="146" t="str">
        <f t="shared" si="64"/>
        <v/>
      </c>
      <c r="AP976" s="149" t="str">
        <f t="shared" si="65"/>
        <v/>
      </c>
      <c r="AQ976" s="149" t="str">
        <f t="shared" si="66"/>
        <v/>
      </c>
    </row>
    <row r="977" spans="2:43" x14ac:dyDescent="0.2">
      <c r="B977" s="194">
        <v>965</v>
      </c>
      <c r="C977" s="249"/>
      <c r="D977" s="249"/>
      <c r="E977" s="138"/>
      <c r="F977" s="138"/>
      <c r="G977" s="218"/>
      <c r="H977" s="138"/>
      <c r="I977" s="138"/>
      <c r="J977" s="138"/>
      <c r="K977" s="138"/>
      <c r="L977" s="138"/>
      <c r="M977" s="138"/>
      <c r="N977" s="138"/>
      <c r="O977" s="138"/>
      <c r="Q977" s="138"/>
      <c r="R977" s="138"/>
      <c r="S977" s="138"/>
      <c r="T977" s="138"/>
      <c r="U977" s="138"/>
      <c r="V977" s="138"/>
      <c r="W977" s="138"/>
      <c r="X977" s="136"/>
      <c r="AA977" s="145">
        <v>965</v>
      </c>
      <c r="AB977" s="146" t="str">
        <f t="shared" si="63"/>
        <v/>
      </c>
      <c r="AC977" s="146" t="str">
        <f t="shared" si="64"/>
        <v/>
      </c>
      <c r="AP977" s="149" t="str">
        <f t="shared" si="65"/>
        <v/>
      </c>
      <c r="AQ977" s="149" t="str">
        <f t="shared" si="66"/>
        <v/>
      </c>
    </row>
    <row r="978" spans="2:43" x14ac:dyDescent="0.2">
      <c r="B978" s="194">
        <v>966</v>
      </c>
      <c r="C978" s="249"/>
      <c r="D978" s="249"/>
      <c r="E978" s="138"/>
      <c r="F978" s="138"/>
      <c r="G978" s="218"/>
      <c r="H978" s="138"/>
      <c r="I978" s="138"/>
      <c r="J978" s="138"/>
      <c r="K978" s="138"/>
      <c r="L978" s="138"/>
      <c r="M978" s="138"/>
      <c r="N978" s="138"/>
      <c r="O978" s="138"/>
      <c r="Q978" s="138"/>
      <c r="R978" s="138"/>
      <c r="S978" s="138"/>
      <c r="T978" s="138"/>
      <c r="U978" s="138"/>
      <c r="V978" s="138"/>
      <c r="W978" s="138"/>
      <c r="X978" s="136"/>
      <c r="AA978" s="145">
        <v>966</v>
      </c>
      <c r="AB978" s="146" t="str">
        <f t="shared" si="63"/>
        <v/>
      </c>
      <c r="AC978" s="146" t="str">
        <f t="shared" si="64"/>
        <v/>
      </c>
      <c r="AP978" s="149" t="str">
        <f t="shared" si="65"/>
        <v/>
      </c>
      <c r="AQ978" s="149" t="str">
        <f t="shared" si="66"/>
        <v/>
      </c>
    </row>
    <row r="979" spans="2:43" x14ac:dyDescent="0.2">
      <c r="B979" s="194">
        <v>967</v>
      </c>
      <c r="C979" s="249"/>
      <c r="D979" s="249"/>
      <c r="E979" s="138"/>
      <c r="F979" s="138"/>
      <c r="G979" s="218"/>
      <c r="H979" s="138"/>
      <c r="I979" s="138"/>
      <c r="J979" s="138"/>
      <c r="K979" s="138"/>
      <c r="L979" s="138"/>
      <c r="M979" s="138"/>
      <c r="N979" s="138"/>
      <c r="O979" s="138"/>
      <c r="Q979" s="138"/>
      <c r="R979" s="138"/>
      <c r="S979" s="138"/>
      <c r="T979" s="138"/>
      <c r="U979" s="138"/>
      <c r="V979" s="138"/>
      <c r="W979" s="138"/>
      <c r="X979" s="136"/>
      <c r="AA979" s="145">
        <v>967</v>
      </c>
      <c r="AB979" s="146" t="str">
        <f t="shared" si="63"/>
        <v/>
      </c>
      <c r="AC979" s="146" t="str">
        <f t="shared" si="64"/>
        <v/>
      </c>
      <c r="AP979" s="149" t="str">
        <f t="shared" si="65"/>
        <v/>
      </c>
      <c r="AQ979" s="149" t="str">
        <f t="shared" si="66"/>
        <v/>
      </c>
    </row>
    <row r="980" spans="2:43" x14ac:dyDescent="0.2">
      <c r="B980" s="194">
        <v>968</v>
      </c>
      <c r="C980" s="249"/>
      <c r="D980" s="249"/>
      <c r="E980" s="138"/>
      <c r="F980" s="138"/>
      <c r="G980" s="218"/>
      <c r="H980" s="138"/>
      <c r="I980" s="138"/>
      <c r="J980" s="138"/>
      <c r="K980" s="138"/>
      <c r="L980" s="138"/>
      <c r="M980" s="138"/>
      <c r="N980" s="138"/>
      <c r="O980" s="138"/>
      <c r="Q980" s="138"/>
      <c r="R980" s="138"/>
      <c r="S980" s="138"/>
      <c r="T980" s="138"/>
      <c r="U980" s="138"/>
      <c r="V980" s="138"/>
      <c r="W980" s="138"/>
      <c r="X980" s="136"/>
      <c r="AA980" s="145">
        <v>968</v>
      </c>
      <c r="AB980" s="146" t="str">
        <f t="shared" si="63"/>
        <v/>
      </c>
      <c r="AC980" s="146" t="str">
        <f t="shared" si="64"/>
        <v/>
      </c>
      <c r="AP980" s="149" t="str">
        <f t="shared" si="65"/>
        <v/>
      </c>
      <c r="AQ980" s="149" t="str">
        <f t="shared" si="66"/>
        <v/>
      </c>
    </row>
    <row r="981" spans="2:43" x14ac:dyDescent="0.2">
      <c r="B981" s="194">
        <v>969</v>
      </c>
      <c r="C981" s="249"/>
      <c r="D981" s="249"/>
      <c r="E981" s="138"/>
      <c r="F981" s="138"/>
      <c r="G981" s="218"/>
      <c r="H981" s="138"/>
      <c r="I981" s="138"/>
      <c r="J981" s="138"/>
      <c r="K981" s="138"/>
      <c r="L981" s="138"/>
      <c r="M981" s="138"/>
      <c r="N981" s="138"/>
      <c r="O981" s="138"/>
      <c r="Q981" s="138"/>
      <c r="R981" s="138"/>
      <c r="S981" s="138"/>
      <c r="T981" s="138"/>
      <c r="U981" s="138"/>
      <c r="V981" s="138"/>
      <c r="W981" s="138"/>
      <c r="X981" s="136"/>
      <c r="AA981" s="145">
        <v>969</v>
      </c>
      <c r="AB981" s="146" t="str">
        <f t="shared" si="63"/>
        <v/>
      </c>
      <c r="AC981" s="146" t="str">
        <f t="shared" si="64"/>
        <v/>
      </c>
      <c r="AP981" s="149" t="str">
        <f t="shared" si="65"/>
        <v/>
      </c>
      <c r="AQ981" s="149" t="str">
        <f t="shared" si="66"/>
        <v/>
      </c>
    </row>
    <row r="982" spans="2:43" x14ac:dyDescent="0.2">
      <c r="B982" s="194">
        <v>970</v>
      </c>
      <c r="C982" s="249"/>
      <c r="D982" s="249"/>
      <c r="E982" s="138"/>
      <c r="F982" s="138"/>
      <c r="G982" s="218"/>
      <c r="H982" s="138"/>
      <c r="I982" s="138"/>
      <c r="J982" s="138"/>
      <c r="K982" s="138"/>
      <c r="L982" s="138"/>
      <c r="M982" s="138"/>
      <c r="N982" s="138"/>
      <c r="O982" s="138"/>
      <c r="Q982" s="138"/>
      <c r="R982" s="138"/>
      <c r="S982" s="138"/>
      <c r="T982" s="138"/>
      <c r="U982" s="138"/>
      <c r="V982" s="138"/>
      <c r="W982" s="138"/>
      <c r="X982" s="136"/>
      <c r="AA982" s="145">
        <v>970</v>
      </c>
      <c r="AB982" s="146" t="str">
        <f t="shared" si="63"/>
        <v/>
      </c>
      <c r="AC982" s="146" t="str">
        <f t="shared" si="64"/>
        <v/>
      </c>
      <c r="AP982" s="149" t="str">
        <f t="shared" si="65"/>
        <v/>
      </c>
      <c r="AQ982" s="149" t="str">
        <f t="shared" si="66"/>
        <v/>
      </c>
    </row>
    <row r="983" spans="2:43" x14ac:dyDescent="0.2">
      <c r="B983" s="194">
        <v>971</v>
      </c>
      <c r="C983" s="249"/>
      <c r="D983" s="249"/>
      <c r="E983" s="138"/>
      <c r="F983" s="138"/>
      <c r="G983" s="218"/>
      <c r="H983" s="138"/>
      <c r="I983" s="138"/>
      <c r="J983" s="138"/>
      <c r="K983" s="138"/>
      <c r="L983" s="138"/>
      <c r="M983" s="138"/>
      <c r="N983" s="138"/>
      <c r="O983" s="138"/>
      <c r="Q983" s="138"/>
      <c r="R983" s="138"/>
      <c r="S983" s="138"/>
      <c r="T983" s="138"/>
      <c r="U983" s="138"/>
      <c r="V983" s="138"/>
      <c r="W983" s="138"/>
      <c r="X983" s="136"/>
      <c r="AA983" s="145">
        <v>971</v>
      </c>
      <c r="AB983" s="146" t="str">
        <f t="shared" si="63"/>
        <v/>
      </c>
      <c r="AC983" s="146" t="str">
        <f t="shared" si="64"/>
        <v/>
      </c>
      <c r="AP983" s="149" t="str">
        <f t="shared" si="65"/>
        <v/>
      </c>
      <c r="AQ983" s="149" t="str">
        <f t="shared" si="66"/>
        <v/>
      </c>
    </row>
    <row r="984" spans="2:43" x14ac:dyDescent="0.2">
      <c r="B984" s="194">
        <v>972</v>
      </c>
      <c r="C984" s="249"/>
      <c r="D984" s="249"/>
      <c r="E984" s="138"/>
      <c r="F984" s="138"/>
      <c r="G984" s="218"/>
      <c r="H984" s="138"/>
      <c r="I984" s="138"/>
      <c r="J984" s="138"/>
      <c r="K984" s="138"/>
      <c r="L984" s="138"/>
      <c r="M984" s="138"/>
      <c r="N984" s="138"/>
      <c r="O984" s="138"/>
      <c r="Q984" s="138"/>
      <c r="R984" s="138"/>
      <c r="S984" s="138"/>
      <c r="T984" s="138"/>
      <c r="U984" s="138"/>
      <c r="V984" s="138"/>
      <c r="W984" s="138"/>
      <c r="X984" s="136"/>
      <c r="AA984" s="145">
        <v>972</v>
      </c>
      <c r="AB984" s="146" t="str">
        <f t="shared" si="63"/>
        <v/>
      </c>
      <c r="AC984" s="146" t="str">
        <f t="shared" si="64"/>
        <v/>
      </c>
      <c r="AP984" s="149" t="str">
        <f t="shared" si="65"/>
        <v/>
      </c>
      <c r="AQ984" s="149" t="str">
        <f t="shared" si="66"/>
        <v/>
      </c>
    </row>
    <row r="985" spans="2:43" x14ac:dyDescent="0.2">
      <c r="B985" s="194">
        <v>973</v>
      </c>
      <c r="C985" s="249"/>
      <c r="D985" s="249"/>
      <c r="E985" s="138"/>
      <c r="F985" s="138"/>
      <c r="G985" s="218"/>
      <c r="H985" s="138"/>
      <c r="I985" s="138"/>
      <c r="J985" s="138"/>
      <c r="K985" s="138"/>
      <c r="L985" s="138"/>
      <c r="M985" s="138"/>
      <c r="N985" s="138"/>
      <c r="O985" s="138"/>
      <c r="Q985" s="138"/>
      <c r="R985" s="138"/>
      <c r="S985" s="138"/>
      <c r="T985" s="138"/>
      <c r="U985" s="138"/>
      <c r="V985" s="138"/>
      <c r="W985" s="138"/>
      <c r="X985" s="136"/>
      <c r="AA985" s="145">
        <v>973</v>
      </c>
      <c r="AB985" s="146" t="str">
        <f t="shared" si="63"/>
        <v/>
      </c>
      <c r="AC985" s="146" t="str">
        <f t="shared" si="64"/>
        <v/>
      </c>
      <c r="AP985" s="149" t="str">
        <f t="shared" si="65"/>
        <v/>
      </c>
      <c r="AQ985" s="149" t="str">
        <f t="shared" si="66"/>
        <v/>
      </c>
    </row>
    <row r="986" spans="2:43" x14ac:dyDescent="0.2">
      <c r="B986" s="194">
        <v>974</v>
      </c>
      <c r="C986" s="249"/>
      <c r="D986" s="249"/>
      <c r="E986" s="138"/>
      <c r="F986" s="138"/>
      <c r="G986" s="218"/>
      <c r="H986" s="138"/>
      <c r="I986" s="138"/>
      <c r="J986" s="138"/>
      <c r="K986" s="138"/>
      <c r="L986" s="138"/>
      <c r="M986" s="138"/>
      <c r="N986" s="138"/>
      <c r="O986" s="138"/>
      <c r="Q986" s="138"/>
      <c r="R986" s="138"/>
      <c r="S986" s="138"/>
      <c r="T986" s="138"/>
      <c r="U986" s="138"/>
      <c r="V986" s="138"/>
      <c r="W986" s="138"/>
      <c r="X986" s="136"/>
      <c r="AA986" s="145">
        <v>974</v>
      </c>
      <c r="AB986" s="146" t="str">
        <f t="shared" si="63"/>
        <v/>
      </c>
      <c r="AC986" s="146" t="str">
        <f t="shared" si="64"/>
        <v/>
      </c>
      <c r="AP986" s="149" t="str">
        <f t="shared" si="65"/>
        <v/>
      </c>
      <c r="AQ986" s="149" t="str">
        <f t="shared" si="66"/>
        <v/>
      </c>
    </row>
    <row r="987" spans="2:43" x14ac:dyDescent="0.2">
      <c r="B987" s="194">
        <v>975</v>
      </c>
      <c r="C987" s="249"/>
      <c r="D987" s="249"/>
      <c r="E987" s="138"/>
      <c r="F987" s="138"/>
      <c r="G987" s="218"/>
      <c r="H987" s="138"/>
      <c r="I987" s="138"/>
      <c r="J987" s="138"/>
      <c r="K987" s="138"/>
      <c r="L987" s="138"/>
      <c r="M987" s="138"/>
      <c r="N987" s="138"/>
      <c r="O987" s="138"/>
      <c r="Q987" s="138"/>
      <c r="R987" s="138"/>
      <c r="S987" s="138"/>
      <c r="T987" s="138"/>
      <c r="U987" s="138"/>
      <c r="V987" s="138"/>
      <c r="W987" s="138"/>
      <c r="X987" s="136"/>
      <c r="AA987" s="145">
        <v>975</v>
      </c>
      <c r="AB987" s="146" t="str">
        <f t="shared" si="63"/>
        <v/>
      </c>
      <c r="AC987" s="146" t="str">
        <f t="shared" si="64"/>
        <v/>
      </c>
      <c r="AP987" s="149" t="str">
        <f t="shared" si="65"/>
        <v/>
      </c>
      <c r="AQ987" s="149" t="str">
        <f t="shared" si="66"/>
        <v/>
      </c>
    </row>
    <row r="988" spans="2:43" x14ac:dyDescent="0.2">
      <c r="B988" s="194">
        <v>976</v>
      </c>
      <c r="C988" s="249"/>
      <c r="D988" s="249"/>
      <c r="E988" s="138"/>
      <c r="F988" s="138"/>
      <c r="G988" s="218"/>
      <c r="H988" s="138"/>
      <c r="I988" s="138"/>
      <c r="J988" s="138"/>
      <c r="K988" s="138"/>
      <c r="L988" s="138"/>
      <c r="M988" s="138"/>
      <c r="N988" s="138"/>
      <c r="O988" s="138"/>
      <c r="Q988" s="138"/>
      <c r="R988" s="138"/>
      <c r="S988" s="138"/>
      <c r="T988" s="138"/>
      <c r="U988" s="138"/>
      <c r="V988" s="138"/>
      <c r="W988" s="138"/>
      <c r="X988" s="136"/>
      <c r="AA988" s="145">
        <v>976</v>
      </c>
      <c r="AB988" s="146" t="str">
        <f t="shared" si="63"/>
        <v/>
      </c>
      <c r="AC988" s="146" t="str">
        <f t="shared" si="64"/>
        <v/>
      </c>
      <c r="AP988" s="149" t="str">
        <f t="shared" si="65"/>
        <v/>
      </c>
      <c r="AQ988" s="149" t="str">
        <f t="shared" si="66"/>
        <v/>
      </c>
    </row>
    <row r="989" spans="2:43" x14ac:dyDescent="0.2">
      <c r="B989" s="194">
        <v>977</v>
      </c>
      <c r="C989" s="249"/>
      <c r="D989" s="249"/>
      <c r="E989" s="138"/>
      <c r="F989" s="138"/>
      <c r="G989" s="218"/>
      <c r="H989" s="138"/>
      <c r="I989" s="138"/>
      <c r="J989" s="138"/>
      <c r="K989" s="138"/>
      <c r="L989" s="138"/>
      <c r="M989" s="138"/>
      <c r="N989" s="138"/>
      <c r="O989" s="138"/>
      <c r="Q989" s="138"/>
      <c r="R989" s="138"/>
      <c r="S989" s="138"/>
      <c r="T989" s="138"/>
      <c r="U989" s="138"/>
      <c r="V989" s="138"/>
      <c r="W989" s="138"/>
      <c r="X989" s="136"/>
      <c r="AA989" s="145">
        <v>977</v>
      </c>
      <c r="AB989" s="146" t="str">
        <f t="shared" si="63"/>
        <v/>
      </c>
      <c r="AC989" s="146" t="str">
        <f t="shared" si="64"/>
        <v/>
      </c>
      <c r="AP989" s="149" t="str">
        <f t="shared" si="65"/>
        <v/>
      </c>
      <c r="AQ989" s="149" t="str">
        <f t="shared" si="66"/>
        <v/>
      </c>
    </row>
    <row r="990" spans="2:43" x14ac:dyDescent="0.2">
      <c r="B990" s="194">
        <v>978</v>
      </c>
      <c r="C990" s="249"/>
      <c r="D990" s="249"/>
      <c r="E990" s="138"/>
      <c r="F990" s="138"/>
      <c r="G990" s="218"/>
      <c r="H990" s="138"/>
      <c r="I990" s="138"/>
      <c r="J990" s="138"/>
      <c r="K990" s="138"/>
      <c r="L990" s="138"/>
      <c r="M990" s="138"/>
      <c r="N990" s="138"/>
      <c r="O990" s="138"/>
      <c r="Q990" s="138"/>
      <c r="R990" s="138"/>
      <c r="S990" s="138"/>
      <c r="T990" s="138"/>
      <c r="U990" s="138"/>
      <c r="V990" s="138"/>
      <c r="W990" s="138"/>
      <c r="X990" s="136"/>
      <c r="AA990" s="145">
        <v>978</v>
      </c>
      <c r="AB990" s="146" t="str">
        <f t="shared" si="63"/>
        <v/>
      </c>
      <c r="AC990" s="146" t="str">
        <f t="shared" si="64"/>
        <v/>
      </c>
      <c r="AP990" s="149" t="str">
        <f t="shared" si="65"/>
        <v/>
      </c>
      <c r="AQ990" s="149" t="str">
        <f t="shared" si="66"/>
        <v/>
      </c>
    </row>
    <row r="991" spans="2:43" x14ac:dyDescent="0.2">
      <c r="B991" s="194">
        <v>979</v>
      </c>
      <c r="C991" s="249"/>
      <c r="D991" s="249"/>
      <c r="E991" s="138"/>
      <c r="F991" s="138"/>
      <c r="G991" s="218"/>
      <c r="H991" s="138"/>
      <c r="I991" s="138"/>
      <c r="J991" s="138"/>
      <c r="K991" s="138"/>
      <c r="L991" s="138"/>
      <c r="M991" s="138"/>
      <c r="N991" s="138"/>
      <c r="O991" s="138"/>
      <c r="Q991" s="138"/>
      <c r="R991" s="138"/>
      <c r="S991" s="138"/>
      <c r="T991" s="138"/>
      <c r="U991" s="138"/>
      <c r="V991" s="138"/>
      <c r="W991" s="138"/>
      <c r="X991" s="136"/>
      <c r="AA991" s="145">
        <v>979</v>
      </c>
      <c r="AB991" s="146" t="str">
        <f t="shared" si="63"/>
        <v/>
      </c>
      <c r="AC991" s="146" t="str">
        <f t="shared" si="64"/>
        <v/>
      </c>
      <c r="AP991" s="149" t="str">
        <f t="shared" si="65"/>
        <v/>
      </c>
      <c r="AQ991" s="149" t="str">
        <f t="shared" si="66"/>
        <v/>
      </c>
    </row>
    <row r="992" spans="2:43" x14ac:dyDescent="0.2">
      <c r="B992" s="194">
        <v>980</v>
      </c>
      <c r="C992" s="249"/>
      <c r="D992" s="249"/>
      <c r="E992" s="138"/>
      <c r="F992" s="138"/>
      <c r="G992" s="218"/>
      <c r="H992" s="138"/>
      <c r="I992" s="138"/>
      <c r="J992" s="138"/>
      <c r="K992" s="138"/>
      <c r="L992" s="138"/>
      <c r="M992" s="138"/>
      <c r="N992" s="138"/>
      <c r="O992" s="138"/>
      <c r="Q992" s="138"/>
      <c r="R992" s="138"/>
      <c r="S992" s="138"/>
      <c r="T992" s="138"/>
      <c r="U992" s="138"/>
      <c r="V992" s="138"/>
      <c r="W992" s="138"/>
      <c r="X992" s="136"/>
      <c r="AA992" s="145">
        <v>980</v>
      </c>
      <c r="AB992" s="146" t="str">
        <f t="shared" si="63"/>
        <v/>
      </c>
      <c r="AC992" s="146" t="str">
        <f t="shared" si="64"/>
        <v/>
      </c>
      <c r="AP992" s="149" t="str">
        <f t="shared" si="65"/>
        <v/>
      </c>
      <c r="AQ992" s="149" t="str">
        <f t="shared" si="66"/>
        <v/>
      </c>
    </row>
    <row r="993" spans="2:43" x14ac:dyDescent="0.2">
      <c r="B993" s="194">
        <v>981</v>
      </c>
      <c r="C993" s="249"/>
      <c r="D993" s="249"/>
      <c r="E993" s="138"/>
      <c r="F993" s="138"/>
      <c r="G993" s="218"/>
      <c r="H993" s="138"/>
      <c r="I993" s="138"/>
      <c r="J993" s="138"/>
      <c r="K993" s="138"/>
      <c r="L993" s="138"/>
      <c r="M993" s="138"/>
      <c r="N993" s="138"/>
      <c r="O993" s="138"/>
      <c r="Q993" s="138"/>
      <c r="R993" s="138"/>
      <c r="S993" s="138"/>
      <c r="T993" s="138"/>
      <c r="U993" s="138"/>
      <c r="V993" s="138"/>
      <c r="W993" s="138"/>
      <c r="X993" s="136"/>
      <c r="AA993" s="145">
        <v>981</v>
      </c>
      <c r="AB993" s="146" t="str">
        <f t="shared" si="63"/>
        <v/>
      </c>
      <c r="AC993" s="146" t="str">
        <f t="shared" si="64"/>
        <v/>
      </c>
      <c r="AP993" s="149" t="str">
        <f t="shared" si="65"/>
        <v/>
      </c>
      <c r="AQ993" s="149" t="str">
        <f t="shared" si="66"/>
        <v/>
      </c>
    </row>
    <row r="994" spans="2:43" x14ac:dyDescent="0.2">
      <c r="B994" s="194">
        <v>982</v>
      </c>
      <c r="C994" s="249"/>
      <c r="D994" s="249"/>
      <c r="E994" s="138"/>
      <c r="F994" s="138"/>
      <c r="G994" s="218"/>
      <c r="H994" s="138"/>
      <c r="I994" s="138"/>
      <c r="J994" s="138"/>
      <c r="K994" s="138"/>
      <c r="L994" s="138"/>
      <c r="M994" s="138"/>
      <c r="N994" s="138"/>
      <c r="O994" s="138"/>
      <c r="Q994" s="138"/>
      <c r="R994" s="138"/>
      <c r="S994" s="138"/>
      <c r="T994" s="138"/>
      <c r="U994" s="138"/>
      <c r="V994" s="138"/>
      <c r="W994" s="138"/>
      <c r="X994" s="136"/>
      <c r="AA994" s="145">
        <v>982</v>
      </c>
      <c r="AB994" s="146" t="str">
        <f t="shared" si="63"/>
        <v/>
      </c>
      <c r="AC994" s="146" t="str">
        <f t="shared" si="64"/>
        <v/>
      </c>
      <c r="AP994" s="149" t="str">
        <f t="shared" si="65"/>
        <v/>
      </c>
      <c r="AQ994" s="149" t="str">
        <f t="shared" si="66"/>
        <v/>
      </c>
    </row>
    <row r="995" spans="2:43" x14ac:dyDescent="0.2">
      <c r="B995" s="194">
        <v>983</v>
      </c>
      <c r="C995" s="249"/>
      <c r="D995" s="249"/>
      <c r="E995" s="138"/>
      <c r="F995" s="138"/>
      <c r="G995" s="218"/>
      <c r="H995" s="138"/>
      <c r="I995" s="138"/>
      <c r="J995" s="138"/>
      <c r="K995" s="138"/>
      <c r="L995" s="138"/>
      <c r="M995" s="138"/>
      <c r="N995" s="138"/>
      <c r="O995" s="138"/>
      <c r="Q995" s="138"/>
      <c r="R995" s="138"/>
      <c r="S995" s="138"/>
      <c r="T995" s="138"/>
      <c r="U995" s="138"/>
      <c r="V995" s="138"/>
      <c r="W995" s="138"/>
      <c r="X995" s="136"/>
      <c r="AA995" s="145">
        <v>983</v>
      </c>
      <c r="AB995" s="146" t="str">
        <f t="shared" si="63"/>
        <v/>
      </c>
      <c r="AC995" s="146" t="str">
        <f t="shared" si="64"/>
        <v/>
      </c>
      <c r="AP995" s="149" t="str">
        <f t="shared" si="65"/>
        <v/>
      </c>
      <c r="AQ995" s="149" t="str">
        <f t="shared" si="66"/>
        <v/>
      </c>
    </row>
    <row r="996" spans="2:43" x14ac:dyDescent="0.2">
      <c r="B996" s="194">
        <v>984</v>
      </c>
      <c r="C996" s="249"/>
      <c r="D996" s="249"/>
      <c r="E996" s="138"/>
      <c r="F996" s="138"/>
      <c r="G996" s="218"/>
      <c r="H996" s="138"/>
      <c r="I996" s="138"/>
      <c r="J996" s="138"/>
      <c r="K996" s="138"/>
      <c r="L996" s="138"/>
      <c r="M996" s="138"/>
      <c r="N996" s="138"/>
      <c r="O996" s="138"/>
      <c r="Q996" s="138"/>
      <c r="R996" s="138"/>
      <c r="S996" s="138"/>
      <c r="T996" s="138"/>
      <c r="U996" s="138"/>
      <c r="V996" s="138"/>
      <c r="W996" s="138"/>
      <c r="X996" s="136"/>
      <c r="AA996" s="145">
        <v>984</v>
      </c>
      <c r="AB996" s="146" t="str">
        <f t="shared" si="63"/>
        <v/>
      </c>
      <c r="AC996" s="146" t="str">
        <f t="shared" si="64"/>
        <v/>
      </c>
      <c r="AP996" s="149" t="str">
        <f t="shared" si="65"/>
        <v/>
      </c>
      <c r="AQ996" s="149" t="str">
        <f t="shared" si="66"/>
        <v/>
      </c>
    </row>
    <row r="997" spans="2:43" x14ac:dyDescent="0.2">
      <c r="B997" s="194">
        <v>985</v>
      </c>
      <c r="C997" s="249"/>
      <c r="D997" s="249"/>
      <c r="E997" s="138"/>
      <c r="F997" s="138"/>
      <c r="G997" s="218"/>
      <c r="H997" s="138"/>
      <c r="I997" s="138"/>
      <c r="J997" s="138"/>
      <c r="K997" s="138"/>
      <c r="L997" s="138"/>
      <c r="M997" s="138"/>
      <c r="N997" s="138"/>
      <c r="O997" s="138"/>
      <c r="Q997" s="138"/>
      <c r="R997" s="138"/>
      <c r="S997" s="138"/>
      <c r="T997" s="138"/>
      <c r="U997" s="138"/>
      <c r="V997" s="138"/>
      <c r="W997" s="138"/>
      <c r="X997" s="136"/>
      <c r="AA997" s="145">
        <v>985</v>
      </c>
      <c r="AB997" s="146" t="str">
        <f t="shared" si="63"/>
        <v/>
      </c>
      <c r="AC997" s="146" t="str">
        <f t="shared" si="64"/>
        <v/>
      </c>
      <c r="AP997" s="149" t="str">
        <f t="shared" si="65"/>
        <v/>
      </c>
      <c r="AQ997" s="149" t="str">
        <f t="shared" si="66"/>
        <v/>
      </c>
    </row>
    <row r="998" spans="2:43" x14ac:dyDescent="0.2">
      <c r="B998" s="194">
        <v>986</v>
      </c>
      <c r="C998" s="249"/>
      <c r="D998" s="249"/>
      <c r="E998" s="138"/>
      <c r="F998" s="138"/>
      <c r="G998" s="218"/>
      <c r="H998" s="138"/>
      <c r="I998" s="138"/>
      <c r="J998" s="138"/>
      <c r="K998" s="138"/>
      <c r="L998" s="138"/>
      <c r="M998" s="138"/>
      <c r="N998" s="138"/>
      <c r="O998" s="138"/>
      <c r="Q998" s="138"/>
      <c r="R998" s="138"/>
      <c r="S998" s="138"/>
      <c r="T998" s="138"/>
      <c r="U998" s="138"/>
      <c r="V998" s="138"/>
      <c r="W998" s="138"/>
      <c r="X998" s="136"/>
      <c r="AA998" s="145">
        <v>986</v>
      </c>
      <c r="AB998" s="146" t="str">
        <f t="shared" si="63"/>
        <v/>
      </c>
      <c r="AC998" s="146" t="str">
        <f t="shared" si="64"/>
        <v/>
      </c>
      <c r="AP998" s="149" t="str">
        <f t="shared" si="65"/>
        <v/>
      </c>
      <c r="AQ998" s="149" t="str">
        <f t="shared" si="66"/>
        <v/>
      </c>
    </row>
    <row r="999" spans="2:43" x14ac:dyDescent="0.2">
      <c r="B999" s="194">
        <v>987</v>
      </c>
      <c r="C999" s="249"/>
      <c r="D999" s="249"/>
      <c r="E999" s="138"/>
      <c r="F999" s="138"/>
      <c r="G999" s="218"/>
      <c r="H999" s="138"/>
      <c r="I999" s="138"/>
      <c r="J999" s="138"/>
      <c r="K999" s="138"/>
      <c r="L999" s="138"/>
      <c r="M999" s="138"/>
      <c r="N999" s="138"/>
      <c r="O999" s="138"/>
      <c r="Q999" s="138"/>
      <c r="R999" s="138"/>
      <c r="S999" s="138"/>
      <c r="T999" s="138"/>
      <c r="U999" s="138"/>
      <c r="V999" s="138"/>
      <c r="W999" s="138"/>
      <c r="X999" s="136"/>
      <c r="AA999" s="145">
        <v>987</v>
      </c>
      <c r="AB999" s="146" t="str">
        <f t="shared" si="63"/>
        <v/>
      </c>
      <c r="AC999" s="146" t="str">
        <f t="shared" si="64"/>
        <v/>
      </c>
      <c r="AP999" s="149" t="str">
        <f t="shared" si="65"/>
        <v/>
      </c>
      <c r="AQ999" s="149" t="str">
        <f t="shared" si="66"/>
        <v/>
      </c>
    </row>
    <row r="1000" spans="2:43" x14ac:dyDescent="0.2">
      <c r="B1000" s="194">
        <v>988</v>
      </c>
      <c r="C1000" s="249"/>
      <c r="D1000" s="249"/>
      <c r="E1000" s="138"/>
      <c r="F1000" s="138"/>
      <c r="G1000" s="218"/>
      <c r="H1000" s="138"/>
      <c r="I1000" s="138"/>
      <c r="J1000" s="138"/>
      <c r="K1000" s="138"/>
      <c r="L1000" s="138"/>
      <c r="M1000" s="138"/>
      <c r="N1000" s="138"/>
      <c r="O1000" s="138"/>
      <c r="Q1000" s="138"/>
      <c r="R1000" s="138"/>
      <c r="S1000" s="138"/>
      <c r="T1000" s="138"/>
      <c r="U1000" s="138"/>
      <c r="V1000" s="138"/>
      <c r="W1000" s="138"/>
      <c r="X1000" s="136"/>
      <c r="AA1000" s="145">
        <v>988</v>
      </c>
      <c r="AB1000" s="146" t="str">
        <f t="shared" si="63"/>
        <v/>
      </c>
      <c r="AC1000" s="146" t="str">
        <f t="shared" si="64"/>
        <v/>
      </c>
      <c r="AP1000" s="149" t="str">
        <f t="shared" si="65"/>
        <v/>
      </c>
      <c r="AQ1000" s="149" t="str">
        <f t="shared" si="66"/>
        <v/>
      </c>
    </row>
    <row r="1001" spans="2:43" x14ac:dyDescent="0.2">
      <c r="B1001" s="194">
        <v>989</v>
      </c>
      <c r="C1001" s="249"/>
      <c r="D1001" s="249"/>
      <c r="E1001" s="138"/>
      <c r="F1001" s="138"/>
      <c r="G1001" s="218"/>
      <c r="H1001" s="138"/>
      <c r="I1001" s="138"/>
      <c r="J1001" s="138"/>
      <c r="K1001" s="138"/>
      <c r="L1001" s="138"/>
      <c r="M1001" s="138"/>
      <c r="N1001" s="138"/>
      <c r="O1001" s="138"/>
      <c r="Q1001" s="138"/>
      <c r="R1001" s="138"/>
      <c r="S1001" s="138"/>
      <c r="T1001" s="138"/>
      <c r="U1001" s="138"/>
      <c r="V1001" s="138"/>
      <c r="W1001" s="138"/>
      <c r="X1001" s="136"/>
      <c r="AA1001" s="145">
        <v>989</v>
      </c>
      <c r="AB1001" s="146" t="str">
        <f t="shared" si="63"/>
        <v/>
      </c>
      <c r="AC1001" s="146" t="str">
        <f t="shared" si="64"/>
        <v/>
      </c>
      <c r="AP1001" s="149" t="str">
        <f t="shared" si="65"/>
        <v/>
      </c>
      <c r="AQ1001" s="149" t="str">
        <f t="shared" si="66"/>
        <v/>
      </c>
    </row>
    <row r="1002" spans="2:43" x14ac:dyDescent="0.2">
      <c r="B1002" s="194">
        <v>990</v>
      </c>
      <c r="C1002" s="249"/>
      <c r="D1002" s="249"/>
      <c r="E1002" s="138"/>
      <c r="F1002" s="138"/>
      <c r="G1002" s="218"/>
      <c r="H1002" s="138"/>
      <c r="I1002" s="138"/>
      <c r="J1002" s="138"/>
      <c r="K1002" s="138"/>
      <c r="L1002" s="138"/>
      <c r="M1002" s="138"/>
      <c r="N1002" s="138"/>
      <c r="O1002" s="138"/>
      <c r="Q1002" s="138"/>
      <c r="R1002" s="138"/>
      <c r="S1002" s="138"/>
      <c r="T1002" s="138"/>
      <c r="U1002" s="138"/>
      <c r="V1002" s="138"/>
      <c r="W1002" s="138"/>
      <c r="X1002" s="136"/>
      <c r="AA1002" s="145">
        <v>990</v>
      </c>
      <c r="AB1002" s="146" t="str">
        <f t="shared" si="63"/>
        <v/>
      </c>
      <c r="AC1002" s="146" t="str">
        <f t="shared" si="64"/>
        <v/>
      </c>
      <c r="AP1002" s="149" t="str">
        <f t="shared" si="65"/>
        <v/>
      </c>
      <c r="AQ1002" s="149" t="str">
        <f t="shared" si="66"/>
        <v/>
      </c>
    </row>
    <row r="1003" spans="2:43" x14ac:dyDescent="0.2">
      <c r="B1003" s="194">
        <v>991</v>
      </c>
      <c r="C1003" s="249"/>
      <c r="D1003" s="249"/>
      <c r="E1003" s="138"/>
      <c r="F1003" s="138"/>
      <c r="G1003" s="218"/>
      <c r="H1003" s="138"/>
      <c r="I1003" s="138"/>
      <c r="J1003" s="138"/>
      <c r="K1003" s="138"/>
      <c r="L1003" s="138"/>
      <c r="M1003" s="138"/>
      <c r="N1003" s="138"/>
      <c r="O1003" s="138"/>
      <c r="Q1003" s="138"/>
      <c r="R1003" s="138"/>
      <c r="S1003" s="138"/>
      <c r="T1003" s="138"/>
      <c r="U1003" s="138"/>
      <c r="V1003" s="138"/>
      <c r="W1003" s="138"/>
      <c r="X1003" s="136"/>
      <c r="AA1003" s="145">
        <v>991</v>
      </c>
      <c r="AB1003" s="146" t="str">
        <f t="shared" si="63"/>
        <v/>
      </c>
      <c r="AC1003" s="146" t="str">
        <f t="shared" si="64"/>
        <v/>
      </c>
      <c r="AP1003" s="149" t="str">
        <f t="shared" si="65"/>
        <v/>
      </c>
      <c r="AQ1003" s="149" t="str">
        <f t="shared" si="66"/>
        <v/>
      </c>
    </row>
    <row r="1004" spans="2:43" x14ac:dyDescent="0.2">
      <c r="B1004" s="194">
        <v>992</v>
      </c>
      <c r="C1004" s="249"/>
      <c r="D1004" s="249"/>
      <c r="E1004" s="138"/>
      <c r="F1004" s="138"/>
      <c r="G1004" s="218"/>
      <c r="H1004" s="138"/>
      <c r="I1004" s="138"/>
      <c r="J1004" s="138"/>
      <c r="K1004" s="138"/>
      <c r="L1004" s="138"/>
      <c r="M1004" s="138"/>
      <c r="N1004" s="138"/>
      <c r="O1004" s="138"/>
      <c r="Q1004" s="138"/>
      <c r="R1004" s="138"/>
      <c r="S1004" s="138"/>
      <c r="T1004" s="138"/>
      <c r="U1004" s="138"/>
      <c r="V1004" s="138"/>
      <c r="W1004" s="138"/>
      <c r="X1004" s="136"/>
      <c r="AA1004" s="145">
        <v>992</v>
      </c>
      <c r="AB1004" s="146" t="str">
        <f t="shared" si="63"/>
        <v/>
      </c>
      <c r="AC1004" s="146" t="str">
        <f t="shared" si="64"/>
        <v/>
      </c>
      <c r="AP1004" s="149" t="str">
        <f t="shared" si="65"/>
        <v/>
      </c>
      <c r="AQ1004" s="149" t="str">
        <f t="shared" si="66"/>
        <v/>
      </c>
    </row>
    <row r="1005" spans="2:43" x14ac:dyDescent="0.2">
      <c r="B1005" s="194">
        <v>993</v>
      </c>
      <c r="C1005" s="249"/>
      <c r="D1005" s="249"/>
      <c r="E1005" s="138"/>
      <c r="F1005" s="138"/>
      <c r="G1005" s="218"/>
      <c r="H1005" s="138"/>
      <c r="I1005" s="138"/>
      <c r="J1005" s="138"/>
      <c r="K1005" s="138"/>
      <c r="L1005" s="138"/>
      <c r="M1005" s="138"/>
      <c r="N1005" s="138"/>
      <c r="O1005" s="138"/>
      <c r="Q1005" s="138"/>
      <c r="R1005" s="138"/>
      <c r="S1005" s="138"/>
      <c r="T1005" s="138"/>
      <c r="U1005" s="138"/>
      <c r="V1005" s="138"/>
      <c r="W1005" s="138"/>
      <c r="X1005" s="136"/>
      <c r="AA1005" s="145">
        <v>993</v>
      </c>
      <c r="AB1005" s="146" t="str">
        <f t="shared" si="63"/>
        <v/>
      </c>
      <c r="AC1005" s="146" t="str">
        <f t="shared" si="64"/>
        <v/>
      </c>
      <c r="AP1005" s="149" t="str">
        <f t="shared" si="65"/>
        <v/>
      </c>
      <c r="AQ1005" s="149" t="str">
        <f t="shared" si="66"/>
        <v/>
      </c>
    </row>
    <row r="1006" spans="2:43" x14ac:dyDescent="0.2">
      <c r="B1006" s="194">
        <v>994</v>
      </c>
      <c r="C1006" s="249"/>
      <c r="D1006" s="249"/>
      <c r="E1006" s="138"/>
      <c r="F1006" s="138"/>
      <c r="G1006" s="218"/>
      <c r="H1006" s="138"/>
      <c r="I1006" s="138"/>
      <c r="J1006" s="138"/>
      <c r="K1006" s="138"/>
      <c r="L1006" s="138"/>
      <c r="M1006" s="138"/>
      <c r="N1006" s="138"/>
      <c r="O1006" s="138"/>
      <c r="Q1006" s="138"/>
      <c r="R1006" s="138"/>
      <c r="S1006" s="138"/>
      <c r="T1006" s="138"/>
      <c r="U1006" s="138"/>
      <c r="V1006" s="138"/>
      <c r="W1006" s="138"/>
      <c r="X1006" s="136"/>
      <c r="AA1006" s="145">
        <v>994</v>
      </c>
      <c r="AB1006" s="146" t="str">
        <f t="shared" si="63"/>
        <v/>
      </c>
      <c r="AC1006" s="146" t="str">
        <f t="shared" si="64"/>
        <v/>
      </c>
      <c r="AP1006" s="149" t="str">
        <f t="shared" si="65"/>
        <v/>
      </c>
      <c r="AQ1006" s="149" t="str">
        <f t="shared" si="66"/>
        <v/>
      </c>
    </row>
    <row r="1007" spans="2:43" x14ac:dyDescent="0.2">
      <c r="B1007" s="194">
        <v>995</v>
      </c>
      <c r="C1007" s="249"/>
      <c r="D1007" s="249"/>
      <c r="E1007" s="138"/>
      <c r="F1007" s="138"/>
      <c r="G1007" s="218"/>
      <c r="H1007" s="138"/>
      <c r="I1007" s="138"/>
      <c r="J1007" s="138"/>
      <c r="K1007" s="138"/>
      <c r="L1007" s="138"/>
      <c r="M1007" s="138"/>
      <c r="N1007" s="138"/>
      <c r="O1007" s="138"/>
      <c r="Q1007" s="138"/>
      <c r="R1007" s="138"/>
      <c r="S1007" s="138"/>
      <c r="T1007" s="138"/>
      <c r="U1007" s="138"/>
      <c r="V1007" s="138"/>
      <c r="W1007" s="138"/>
      <c r="X1007" s="136"/>
      <c r="AA1007" s="145">
        <v>995</v>
      </c>
      <c r="AB1007" s="146" t="str">
        <f t="shared" si="63"/>
        <v/>
      </c>
      <c r="AC1007" s="146" t="str">
        <f t="shared" si="64"/>
        <v/>
      </c>
      <c r="AP1007" s="149" t="str">
        <f t="shared" si="65"/>
        <v/>
      </c>
      <c r="AQ1007" s="149" t="str">
        <f t="shared" si="66"/>
        <v/>
      </c>
    </row>
    <row r="1008" spans="2:43" x14ac:dyDescent="0.2">
      <c r="B1008" s="194">
        <v>996</v>
      </c>
      <c r="C1008" s="249"/>
      <c r="D1008" s="249"/>
      <c r="E1008" s="138"/>
      <c r="F1008" s="138"/>
      <c r="G1008" s="218"/>
      <c r="H1008" s="138"/>
      <c r="I1008" s="138"/>
      <c r="J1008" s="138"/>
      <c r="K1008" s="138"/>
      <c r="L1008" s="138"/>
      <c r="M1008" s="138"/>
      <c r="N1008" s="138"/>
      <c r="O1008" s="138"/>
      <c r="Q1008" s="138"/>
      <c r="R1008" s="138"/>
      <c r="S1008" s="138"/>
      <c r="T1008" s="138"/>
      <c r="U1008" s="138"/>
      <c r="V1008" s="138"/>
      <c r="W1008" s="138"/>
      <c r="X1008" s="136"/>
      <c r="AA1008" s="145">
        <v>996</v>
      </c>
      <c r="AB1008" s="146" t="str">
        <f t="shared" si="63"/>
        <v/>
      </c>
      <c r="AC1008" s="146" t="str">
        <f t="shared" si="64"/>
        <v/>
      </c>
      <c r="AP1008" s="149" t="str">
        <f t="shared" si="65"/>
        <v/>
      </c>
      <c r="AQ1008" s="149" t="str">
        <f t="shared" si="66"/>
        <v/>
      </c>
    </row>
    <row r="1009" spans="1:55" x14ac:dyDescent="0.2">
      <c r="B1009" s="194">
        <v>997</v>
      </c>
      <c r="C1009" s="249"/>
      <c r="D1009" s="249"/>
      <c r="E1009" s="138"/>
      <c r="F1009" s="138"/>
      <c r="G1009" s="218"/>
      <c r="H1009" s="138"/>
      <c r="I1009" s="138"/>
      <c r="J1009" s="138"/>
      <c r="K1009" s="138"/>
      <c r="L1009" s="138"/>
      <c r="M1009" s="138"/>
      <c r="N1009" s="138"/>
      <c r="O1009" s="138"/>
      <c r="Q1009" s="138"/>
      <c r="R1009" s="138"/>
      <c r="S1009" s="138"/>
      <c r="T1009" s="138"/>
      <c r="U1009" s="138"/>
      <c r="V1009" s="138"/>
      <c r="W1009" s="138"/>
      <c r="X1009" s="136"/>
      <c r="AA1009" s="145">
        <v>997</v>
      </c>
      <c r="AB1009" s="146" t="str">
        <f t="shared" si="63"/>
        <v/>
      </c>
      <c r="AC1009" s="146" t="str">
        <f t="shared" si="64"/>
        <v/>
      </c>
      <c r="AP1009" s="149" t="str">
        <f t="shared" si="65"/>
        <v/>
      </c>
      <c r="AQ1009" s="149" t="str">
        <f t="shared" si="66"/>
        <v/>
      </c>
    </row>
    <row r="1010" spans="1:55" x14ac:dyDescent="0.2">
      <c r="B1010" s="194">
        <v>998</v>
      </c>
      <c r="C1010" s="249"/>
      <c r="D1010" s="249"/>
      <c r="E1010" s="138"/>
      <c r="F1010" s="138"/>
      <c r="G1010" s="218"/>
      <c r="H1010" s="138"/>
      <c r="I1010" s="138"/>
      <c r="J1010" s="138"/>
      <c r="K1010" s="138"/>
      <c r="L1010" s="138"/>
      <c r="M1010" s="138"/>
      <c r="N1010" s="138"/>
      <c r="O1010" s="138"/>
      <c r="Q1010" s="138"/>
      <c r="R1010" s="138"/>
      <c r="S1010" s="138"/>
      <c r="T1010" s="138"/>
      <c r="U1010" s="138"/>
      <c r="V1010" s="138"/>
      <c r="W1010" s="138"/>
      <c r="X1010" s="136"/>
      <c r="AA1010" s="145">
        <v>998</v>
      </c>
      <c r="AB1010" s="146" t="str">
        <f t="shared" si="63"/>
        <v/>
      </c>
      <c r="AC1010" s="146" t="str">
        <f t="shared" si="64"/>
        <v/>
      </c>
      <c r="AP1010" s="149" t="str">
        <f t="shared" si="65"/>
        <v/>
      </c>
      <c r="AQ1010" s="149" t="str">
        <f t="shared" si="66"/>
        <v/>
      </c>
    </row>
    <row r="1011" spans="1:55" x14ac:dyDescent="0.2">
      <c r="B1011" s="194">
        <v>999</v>
      </c>
      <c r="C1011" s="249"/>
      <c r="D1011" s="249"/>
      <c r="E1011" s="138"/>
      <c r="F1011" s="138"/>
      <c r="G1011" s="218"/>
      <c r="H1011" s="138"/>
      <c r="I1011" s="138"/>
      <c r="J1011" s="138"/>
      <c r="K1011" s="138"/>
      <c r="L1011" s="138"/>
      <c r="M1011" s="138"/>
      <c r="N1011" s="138"/>
      <c r="O1011" s="138"/>
      <c r="Q1011" s="138"/>
      <c r="R1011" s="138"/>
      <c r="S1011" s="138"/>
      <c r="T1011" s="138"/>
      <c r="U1011" s="138"/>
      <c r="V1011" s="138"/>
      <c r="W1011" s="138"/>
      <c r="X1011" s="136"/>
      <c r="AA1011" s="145">
        <v>999</v>
      </c>
      <c r="AB1011" s="146" t="str">
        <f t="shared" si="63"/>
        <v/>
      </c>
      <c r="AC1011" s="146" t="str">
        <f t="shared" si="64"/>
        <v/>
      </c>
      <c r="AP1011" s="149" t="str">
        <f t="shared" si="65"/>
        <v/>
      </c>
      <c r="AQ1011" s="149" t="str">
        <f t="shared" si="66"/>
        <v/>
      </c>
    </row>
    <row r="1012" spans="1:55" x14ac:dyDescent="0.2">
      <c r="B1012" s="194">
        <v>1000</v>
      </c>
      <c r="C1012" s="249"/>
      <c r="D1012" s="249"/>
      <c r="E1012" s="138"/>
      <c r="F1012" s="138"/>
      <c r="G1012" s="218"/>
      <c r="H1012" s="138"/>
      <c r="I1012" s="138"/>
      <c r="J1012" s="138"/>
      <c r="K1012" s="138"/>
      <c r="L1012" s="138"/>
      <c r="M1012" s="138"/>
      <c r="N1012" s="138"/>
      <c r="O1012" s="138"/>
      <c r="Q1012" s="138"/>
      <c r="R1012" s="138"/>
      <c r="S1012" s="138"/>
      <c r="T1012" s="138"/>
      <c r="U1012" s="138"/>
      <c r="V1012" s="138"/>
      <c r="W1012" s="138"/>
      <c r="X1012" s="136"/>
      <c r="AA1012" s="145">
        <v>1000</v>
      </c>
      <c r="AB1012" s="146" t="str">
        <f t="shared" si="63"/>
        <v/>
      </c>
      <c r="AC1012" s="146" t="str">
        <f t="shared" si="64"/>
        <v/>
      </c>
      <c r="AP1012" s="149" t="str">
        <f t="shared" si="65"/>
        <v/>
      </c>
      <c r="AQ1012" s="149" t="str">
        <f t="shared" si="66"/>
        <v/>
      </c>
    </row>
    <row r="1013" spans="1:55" s="253" customFormat="1" x14ac:dyDescent="0.2">
      <c r="A1013" s="136"/>
      <c r="B1013" s="136"/>
      <c r="C1013" s="138"/>
      <c r="D1013" s="138"/>
      <c r="E1013" s="138"/>
      <c r="F1013" s="138"/>
      <c r="G1013" s="218"/>
      <c r="H1013" s="138"/>
      <c r="I1013" s="138"/>
      <c r="J1013" s="138"/>
      <c r="K1013" s="138"/>
      <c r="L1013" s="138"/>
      <c r="M1013" s="138"/>
      <c r="N1013" s="138"/>
      <c r="O1013" s="138"/>
      <c r="P1013" s="138"/>
      <c r="Q1013" s="138"/>
      <c r="R1013" s="138"/>
      <c r="S1013" s="138"/>
      <c r="T1013" s="138"/>
      <c r="U1013" s="138"/>
      <c r="V1013" s="138"/>
      <c r="W1013" s="138"/>
      <c r="X1013" s="136"/>
      <c r="Y1013" s="144"/>
      <c r="Z1013" s="145"/>
      <c r="AA1013" s="145"/>
      <c r="AB1013" s="146"/>
      <c r="AC1013" s="146"/>
      <c r="AD1013" s="146"/>
      <c r="AE1013" s="147"/>
      <c r="AF1013" s="148"/>
      <c r="AG1013" s="148"/>
      <c r="AH1013" s="148"/>
      <c r="AI1013" s="148"/>
      <c r="AJ1013" s="148"/>
      <c r="AK1013" s="149"/>
      <c r="AL1013" s="149"/>
      <c r="AM1013" s="149"/>
      <c r="AN1013" s="149"/>
      <c r="AO1013" s="149"/>
      <c r="AP1013" s="149"/>
      <c r="AQ1013" s="149"/>
      <c r="AR1013" s="149"/>
      <c r="AS1013" s="149"/>
      <c r="AT1013" s="149"/>
      <c r="AU1013" s="149"/>
      <c r="AV1013" s="149"/>
      <c r="AW1013" s="149"/>
      <c r="AX1013" s="150"/>
      <c r="AY1013" s="149"/>
      <c r="AZ1013" s="149"/>
      <c r="BA1013" s="149"/>
      <c r="BB1013" s="149"/>
      <c r="BC1013" s="252"/>
    </row>
    <row r="1014" spans="1:55" s="253" customFormat="1" x14ac:dyDescent="0.2">
      <c r="A1014" s="136"/>
      <c r="B1014" s="136"/>
      <c r="C1014" s="138"/>
      <c r="D1014" s="138"/>
      <c r="E1014" s="138"/>
      <c r="F1014" s="138"/>
      <c r="G1014" s="218"/>
      <c r="H1014" s="138"/>
      <c r="I1014" s="138"/>
      <c r="J1014" s="138"/>
      <c r="K1014" s="138"/>
      <c r="L1014" s="138"/>
      <c r="M1014" s="138"/>
      <c r="N1014" s="138"/>
      <c r="O1014" s="138"/>
      <c r="P1014" s="138"/>
      <c r="Q1014" s="138"/>
      <c r="R1014" s="138"/>
      <c r="S1014" s="138"/>
      <c r="T1014" s="138"/>
      <c r="U1014" s="138"/>
      <c r="V1014" s="138"/>
      <c r="W1014" s="138"/>
      <c r="X1014" s="136"/>
      <c r="Y1014" s="144"/>
      <c r="Z1014" s="145"/>
      <c r="AA1014" s="145"/>
      <c r="AB1014" s="146"/>
      <c r="AC1014" s="146"/>
      <c r="AD1014" s="146"/>
      <c r="AE1014" s="147"/>
      <c r="AF1014" s="148"/>
      <c r="AG1014" s="148"/>
      <c r="AH1014" s="148"/>
      <c r="AI1014" s="148"/>
      <c r="AJ1014" s="148"/>
      <c r="AK1014" s="149"/>
      <c r="AL1014" s="149"/>
      <c r="AM1014" s="149"/>
      <c r="AN1014" s="149"/>
      <c r="AO1014" s="149"/>
      <c r="AP1014" s="149"/>
      <c r="AQ1014" s="149"/>
      <c r="AR1014" s="149"/>
      <c r="AS1014" s="149"/>
      <c r="AT1014" s="149"/>
      <c r="AU1014" s="149"/>
      <c r="AV1014" s="149"/>
      <c r="AW1014" s="149"/>
      <c r="AX1014" s="150"/>
      <c r="AY1014" s="149"/>
      <c r="AZ1014" s="149"/>
      <c r="BA1014" s="149"/>
      <c r="BB1014" s="149"/>
      <c r="BC1014" s="252"/>
    </row>
    <row r="1015" spans="1:55" s="253" customFormat="1" x14ac:dyDescent="0.2">
      <c r="A1015" s="136"/>
      <c r="B1015" s="136"/>
      <c r="C1015" s="138"/>
      <c r="D1015" s="138"/>
      <c r="E1015" s="138"/>
      <c r="F1015" s="138"/>
      <c r="G1015" s="218"/>
      <c r="H1015" s="138"/>
      <c r="I1015" s="138"/>
      <c r="J1015" s="138"/>
      <c r="K1015" s="138"/>
      <c r="L1015" s="138"/>
      <c r="M1015" s="138"/>
      <c r="N1015" s="138"/>
      <c r="O1015" s="138"/>
      <c r="P1015" s="138"/>
      <c r="Q1015" s="138"/>
      <c r="R1015" s="138"/>
      <c r="S1015" s="138"/>
      <c r="T1015" s="138"/>
      <c r="U1015" s="138"/>
      <c r="V1015" s="138"/>
      <c r="W1015" s="138"/>
      <c r="X1015" s="136"/>
      <c r="Y1015" s="144"/>
      <c r="Z1015" s="145"/>
      <c r="AA1015" s="145"/>
      <c r="AB1015" s="146"/>
      <c r="AC1015" s="146"/>
      <c r="AD1015" s="146"/>
      <c r="AE1015" s="147"/>
      <c r="AF1015" s="148"/>
      <c r="AG1015" s="148"/>
      <c r="AH1015" s="148"/>
      <c r="AI1015" s="148"/>
      <c r="AJ1015" s="148"/>
      <c r="AK1015" s="149"/>
      <c r="AL1015" s="149"/>
      <c r="AM1015" s="149"/>
      <c r="AN1015" s="149"/>
      <c r="AO1015" s="149"/>
      <c r="AP1015" s="149"/>
      <c r="AQ1015" s="149"/>
      <c r="AR1015" s="149"/>
      <c r="AS1015" s="149"/>
      <c r="AT1015" s="149"/>
      <c r="AU1015" s="149"/>
      <c r="AV1015" s="149"/>
      <c r="AW1015" s="149"/>
      <c r="AX1015" s="150"/>
      <c r="AY1015" s="149"/>
      <c r="AZ1015" s="149"/>
      <c r="BA1015" s="149"/>
      <c r="BB1015" s="149"/>
      <c r="BC1015" s="252"/>
    </row>
    <row r="1016" spans="1:55" s="253" customFormat="1" x14ac:dyDescent="0.2">
      <c r="A1016" s="136"/>
      <c r="B1016" s="136"/>
      <c r="C1016" s="138"/>
      <c r="D1016" s="138"/>
      <c r="E1016" s="138"/>
      <c r="F1016" s="138"/>
      <c r="G1016" s="218"/>
      <c r="H1016" s="138"/>
      <c r="I1016" s="138"/>
      <c r="J1016" s="138"/>
      <c r="K1016" s="138"/>
      <c r="L1016" s="138"/>
      <c r="M1016" s="138"/>
      <c r="N1016" s="138"/>
      <c r="O1016" s="138"/>
      <c r="P1016" s="138"/>
      <c r="Q1016" s="138"/>
      <c r="R1016" s="138"/>
      <c r="S1016" s="138"/>
      <c r="T1016" s="138"/>
      <c r="U1016" s="138"/>
      <c r="V1016" s="138"/>
      <c r="W1016" s="138"/>
      <c r="X1016" s="136"/>
      <c r="Y1016" s="144"/>
      <c r="Z1016" s="145"/>
      <c r="AA1016" s="145"/>
      <c r="AB1016" s="146"/>
      <c r="AC1016" s="146"/>
      <c r="AD1016" s="146"/>
      <c r="AE1016" s="147"/>
      <c r="AF1016" s="148"/>
      <c r="AG1016" s="148"/>
      <c r="AH1016" s="148"/>
      <c r="AI1016" s="148"/>
      <c r="AJ1016" s="148"/>
      <c r="AK1016" s="149"/>
      <c r="AL1016" s="149"/>
      <c r="AM1016" s="149"/>
      <c r="AN1016" s="149"/>
      <c r="AO1016" s="149"/>
      <c r="AP1016" s="149"/>
      <c r="AQ1016" s="149"/>
      <c r="AR1016" s="149"/>
      <c r="AS1016" s="149"/>
      <c r="AT1016" s="149"/>
      <c r="AU1016" s="149"/>
      <c r="AV1016" s="149"/>
      <c r="AW1016" s="149"/>
      <c r="AX1016" s="150"/>
      <c r="AY1016" s="149"/>
      <c r="AZ1016" s="149"/>
      <c r="BA1016" s="149"/>
      <c r="BB1016" s="149"/>
      <c r="BC1016" s="252"/>
    </row>
    <row r="1017" spans="1:55" s="253" customFormat="1" x14ac:dyDescent="0.2">
      <c r="A1017" s="136"/>
      <c r="B1017" s="136"/>
      <c r="C1017" s="138"/>
      <c r="D1017" s="138"/>
      <c r="E1017" s="138"/>
      <c r="F1017" s="138"/>
      <c r="G1017" s="218"/>
      <c r="H1017" s="138"/>
      <c r="I1017" s="138"/>
      <c r="J1017" s="138"/>
      <c r="K1017" s="138"/>
      <c r="L1017" s="138"/>
      <c r="M1017" s="138"/>
      <c r="N1017" s="138"/>
      <c r="O1017" s="138"/>
      <c r="P1017" s="138"/>
      <c r="Q1017" s="138"/>
      <c r="R1017" s="138"/>
      <c r="S1017" s="138"/>
      <c r="T1017" s="138"/>
      <c r="U1017" s="138"/>
      <c r="V1017" s="138"/>
      <c r="W1017" s="138"/>
      <c r="X1017" s="136"/>
      <c r="Y1017" s="144"/>
      <c r="Z1017" s="145"/>
      <c r="AA1017" s="145"/>
      <c r="AB1017" s="146"/>
      <c r="AC1017" s="146"/>
      <c r="AD1017" s="146"/>
      <c r="AE1017" s="147"/>
      <c r="AF1017" s="148"/>
      <c r="AG1017" s="148"/>
      <c r="AH1017" s="148"/>
      <c r="AI1017" s="148"/>
      <c r="AJ1017" s="148"/>
      <c r="AK1017" s="149"/>
      <c r="AL1017" s="149"/>
      <c r="AM1017" s="149"/>
      <c r="AN1017" s="149"/>
      <c r="AO1017" s="149"/>
      <c r="AP1017" s="149"/>
      <c r="AQ1017" s="149"/>
      <c r="AR1017" s="149"/>
      <c r="AS1017" s="149"/>
      <c r="AT1017" s="149"/>
      <c r="AU1017" s="149"/>
      <c r="AV1017" s="149"/>
      <c r="AW1017" s="149"/>
      <c r="AX1017" s="150"/>
      <c r="AY1017" s="149"/>
      <c r="AZ1017" s="149"/>
      <c r="BA1017" s="149"/>
      <c r="BB1017" s="149"/>
      <c r="BC1017" s="252"/>
    </row>
    <row r="1018" spans="1:55" s="253" customFormat="1" x14ac:dyDescent="0.2">
      <c r="A1018" s="136"/>
      <c r="B1018" s="136"/>
      <c r="C1018" s="138"/>
      <c r="D1018" s="138"/>
      <c r="E1018" s="138"/>
      <c r="F1018" s="138"/>
      <c r="G1018" s="218"/>
      <c r="H1018" s="138"/>
      <c r="I1018" s="138"/>
      <c r="J1018" s="138"/>
      <c r="K1018" s="138"/>
      <c r="L1018" s="138"/>
      <c r="M1018" s="138"/>
      <c r="N1018" s="138"/>
      <c r="O1018" s="138"/>
      <c r="P1018" s="138"/>
      <c r="Q1018" s="138"/>
      <c r="R1018" s="138"/>
      <c r="S1018" s="138"/>
      <c r="T1018" s="138"/>
      <c r="U1018" s="138"/>
      <c r="V1018" s="138"/>
      <c r="W1018" s="138"/>
      <c r="X1018" s="136"/>
      <c r="Y1018" s="144"/>
      <c r="Z1018" s="145"/>
      <c r="AA1018" s="145"/>
      <c r="AB1018" s="146"/>
      <c r="AC1018" s="146"/>
      <c r="AD1018" s="146"/>
      <c r="AE1018" s="147"/>
      <c r="AF1018" s="148"/>
      <c r="AG1018" s="148"/>
      <c r="AH1018" s="148"/>
      <c r="AI1018" s="148"/>
      <c r="AJ1018" s="148"/>
      <c r="AK1018" s="149"/>
      <c r="AL1018" s="149"/>
      <c r="AM1018" s="149"/>
      <c r="AN1018" s="149"/>
      <c r="AO1018" s="149"/>
      <c r="AP1018" s="149"/>
      <c r="AQ1018" s="149"/>
      <c r="AR1018" s="149"/>
      <c r="AS1018" s="149"/>
      <c r="AT1018" s="149"/>
      <c r="AU1018" s="149"/>
      <c r="AV1018" s="149"/>
      <c r="AW1018" s="149"/>
      <c r="AX1018" s="150"/>
      <c r="AY1018" s="149"/>
      <c r="AZ1018" s="149"/>
      <c r="BA1018" s="149"/>
      <c r="BB1018" s="149"/>
      <c r="BC1018" s="252"/>
    </row>
    <row r="1019" spans="1:55" s="253" customFormat="1" x14ac:dyDescent="0.2">
      <c r="A1019" s="136"/>
      <c r="B1019" s="136"/>
      <c r="C1019" s="138"/>
      <c r="D1019" s="138"/>
      <c r="E1019" s="138"/>
      <c r="F1019" s="138"/>
      <c r="G1019" s="218"/>
      <c r="H1019" s="138"/>
      <c r="I1019" s="138"/>
      <c r="J1019" s="138"/>
      <c r="K1019" s="138"/>
      <c r="L1019" s="138"/>
      <c r="M1019" s="138"/>
      <c r="N1019" s="138"/>
      <c r="O1019" s="138"/>
      <c r="P1019" s="138"/>
      <c r="Q1019" s="138"/>
      <c r="R1019" s="138"/>
      <c r="S1019" s="138"/>
      <c r="T1019" s="138"/>
      <c r="U1019" s="138"/>
      <c r="V1019" s="138"/>
      <c r="W1019" s="138"/>
      <c r="X1019" s="136"/>
      <c r="Y1019" s="144"/>
      <c r="Z1019" s="145"/>
      <c r="AA1019" s="145"/>
      <c r="AB1019" s="146"/>
      <c r="AC1019" s="146"/>
      <c r="AD1019" s="146"/>
      <c r="AE1019" s="147"/>
      <c r="AF1019" s="148"/>
      <c r="AG1019" s="148"/>
      <c r="AH1019" s="148"/>
      <c r="AI1019" s="148"/>
      <c r="AJ1019" s="148"/>
      <c r="AK1019" s="149"/>
      <c r="AL1019" s="149"/>
      <c r="AM1019" s="149"/>
      <c r="AN1019" s="149"/>
      <c r="AO1019" s="149"/>
      <c r="AP1019" s="149"/>
      <c r="AQ1019" s="149"/>
      <c r="AR1019" s="149"/>
      <c r="AS1019" s="149"/>
      <c r="AT1019" s="149"/>
      <c r="AU1019" s="149"/>
      <c r="AV1019" s="149"/>
      <c r="AW1019" s="149"/>
      <c r="AX1019" s="150"/>
      <c r="AY1019" s="149"/>
      <c r="AZ1019" s="149"/>
      <c r="BA1019" s="149"/>
      <c r="BB1019" s="149"/>
      <c r="BC1019" s="252"/>
    </row>
    <row r="1020" spans="1:55" s="253" customFormat="1" x14ac:dyDescent="0.2">
      <c r="A1020" s="136"/>
      <c r="B1020" s="136"/>
      <c r="C1020" s="138"/>
      <c r="D1020" s="138"/>
      <c r="E1020" s="138"/>
      <c r="F1020" s="138"/>
      <c r="G1020" s="218"/>
      <c r="H1020" s="138"/>
      <c r="I1020" s="138"/>
      <c r="J1020" s="138"/>
      <c r="K1020" s="138"/>
      <c r="L1020" s="138"/>
      <c r="M1020" s="138"/>
      <c r="N1020" s="138"/>
      <c r="O1020" s="138"/>
      <c r="P1020" s="138"/>
      <c r="Q1020" s="138"/>
      <c r="R1020" s="138"/>
      <c r="S1020" s="138"/>
      <c r="T1020" s="138"/>
      <c r="U1020" s="138"/>
      <c r="V1020" s="138"/>
      <c r="W1020" s="138"/>
      <c r="X1020" s="136"/>
      <c r="Y1020" s="144"/>
      <c r="Z1020" s="145"/>
      <c r="AA1020" s="145"/>
      <c r="AB1020" s="146"/>
      <c r="AC1020" s="146"/>
      <c r="AD1020" s="146"/>
      <c r="AE1020" s="147"/>
      <c r="AF1020" s="148"/>
      <c r="AG1020" s="148"/>
      <c r="AH1020" s="148"/>
      <c r="AI1020" s="148"/>
      <c r="AJ1020" s="148"/>
      <c r="AK1020" s="149"/>
      <c r="AL1020" s="149"/>
      <c r="AM1020" s="149"/>
      <c r="AN1020" s="149"/>
      <c r="AO1020" s="149"/>
      <c r="AP1020" s="149"/>
      <c r="AQ1020" s="149"/>
      <c r="AR1020" s="149"/>
      <c r="AS1020" s="149"/>
      <c r="AT1020" s="149"/>
      <c r="AU1020" s="149"/>
      <c r="AV1020" s="149"/>
      <c r="AW1020" s="149"/>
      <c r="AX1020" s="150"/>
      <c r="AY1020" s="149"/>
      <c r="AZ1020" s="149"/>
      <c r="BA1020" s="149"/>
      <c r="BB1020" s="149"/>
      <c r="BC1020" s="252"/>
    </row>
    <row r="1021" spans="1:55" s="253" customFormat="1" x14ac:dyDescent="0.2">
      <c r="A1021" s="136"/>
      <c r="B1021" s="136"/>
      <c r="C1021" s="138"/>
      <c r="D1021" s="138"/>
      <c r="E1021" s="138"/>
      <c r="F1021" s="138"/>
      <c r="G1021" s="218"/>
      <c r="H1021" s="138"/>
      <c r="I1021" s="138"/>
      <c r="J1021" s="138"/>
      <c r="K1021" s="138"/>
      <c r="L1021" s="138"/>
      <c r="M1021" s="138"/>
      <c r="N1021" s="138"/>
      <c r="O1021" s="138"/>
      <c r="P1021" s="138"/>
      <c r="Q1021" s="138"/>
      <c r="R1021" s="138"/>
      <c r="S1021" s="138"/>
      <c r="T1021" s="138"/>
      <c r="U1021" s="138"/>
      <c r="V1021" s="138"/>
      <c r="W1021" s="138"/>
      <c r="X1021" s="136"/>
      <c r="Y1021" s="144"/>
      <c r="Z1021" s="145"/>
      <c r="AA1021" s="145"/>
      <c r="AB1021" s="146"/>
      <c r="AC1021" s="146"/>
      <c r="AD1021" s="146"/>
      <c r="AE1021" s="147"/>
      <c r="AF1021" s="148"/>
      <c r="AG1021" s="148"/>
      <c r="AH1021" s="148"/>
      <c r="AI1021" s="148"/>
      <c r="AJ1021" s="148"/>
      <c r="AK1021" s="149"/>
      <c r="AL1021" s="149"/>
      <c r="AM1021" s="149"/>
      <c r="AN1021" s="149"/>
      <c r="AO1021" s="149"/>
      <c r="AP1021" s="149"/>
      <c r="AQ1021" s="149"/>
      <c r="AR1021" s="149"/>
      <c r="AS1021" s="149"/>
      <c r="AT1021" s="149"/>
      <c r="AU1021" s="149"/>
      <c r="AV1021" s="149"/>
      <c r="AW1021" s="149"/>
      <c r="AX1021" s="150"/>
      <c r="AY1021" s="149"/>
      <c r="AZ1021" s="149"/>
      <c r="BA1021" s="149"/>
      <c r="BB1021" s="149"/>
      <c r="BC1021" s="252"/>
    </row>
    <row r="1022" spans="1:55" s="253" customFormat="1" x14ac:dyDescent="0.2">
      <c r="A1022" s="136"/>
      <c r="B1022" s="136"/>
      <c r="C1022" s="138"/>
      <c r="D1022" s="138"/>
      <c r="E1022" s="138"/>
      <c r="F1022" s="138"/>
      <c r="G1022" s="218"/>
      <c r="H1022" s="138"/>
      <c r="I1022" s="138"/>
      <c r="J1022" s="138"/>
      <c r="K1022" s="138"/>
      <c r="L1022" s="138"/>
      <c r="M1022" s="138"/>
      <c r="N1022" s="138"/>
      <c r="O1022" s="138"/>
      <c r="P1022" s="138"/>
      <c r="Q1022" s="138"/>
      <c r="R1022" s="138"/>
      <c r="S1022" s="138"/>
      <c r="T1022" s="138"/>
      <c r="U1022" s="138"/>
      <c r="V1022" s="138"/>
      <c r="W1022" s="138"/>
      <c r="X1022" s="136"/>
      <c r="Y1022" s="144"/>
      <c r="Z1022" s="145"/>
      <c r="AA1022" s="145"/>
      <c r="AB1022" s="146"/>
      <c r="AC1022" s="146"/>
      <c r="AD1022" s="146"/>
      <c r="AE1022" s="147"/>
      <c r="AF1022" s="148"/>
      <c r="AG1022" s="148"/>
      <c r="AH1022" s="148"/>
      <c r="AI1022" s="148"/>
      <c r="AJ1022" s="148"/>
      <c r="AK1022" s="149"/>
      <c r="AL1022" s="149"/>
      <c r="AM1022" s="149"/>
      <c r="AN1022" s="149"/>
      <c r="AO1022" s="149"/>
      <c r="AP1022" s="149"/>
      <c r="AQ1022" s="149"/>
      <c r="AR1022" s="149"/>
      <c r="AS1022" s="149"/>
      <c r="AT1022" s="149"/>
      <c r="AU1022" s="149"/>
      <c r="AV1022" s="149"/>
      <c r="AW1022" s="149"/>
      <c r="AX1022" s="150"/>
      <c r="AY1022" s="149"/>
      <c r="AZ1022" s="149"/>
      <c r="BA1022" s="149"/>
      <c r="BB1022" s="149"/>
      <c r="BC1022" s="252"/>
    </row>
    <row r="1023" spans="1:55" s="253" customFormat="1" x14ac:dyDescent="0.2">
      <c r="A1023" s="136"/>
      <c r="B1023" s="136"/>
      <c r="C1023" s="138"/>
      <c r="D1023" s="138"/>
      <c r="E1023" s="138"/>
      <c r="F1023" s="138"/>
      <c r="G1023" s="218"/>
      <c r="H1023" s="138"/>
      <c r="I1023" s="138"/>
      <c r="J1023" s="138"/>
      <c r="K1023" s="138"/>
      <c r="L1023" s="138"/>
      <c r="M1023" s="138"/>
      <c r="N1023" s="138"/>
      <c r="O1023" s="138"/>
      <c r="P1023" s="138"/>
      <c r="Q1023" s="138"/>
      <c r="R1023" s="138"/>
      <c r="S1023" s="138"/>
      <c r="T1023" s="138"/>
      <c r="U1023" s="138"/>
      <c r="V1023" s="138"/>
      <c r="W1023" s="138"/>
      <c r="X1023" s="136"/>
      <c r="Y1023" s="144"/>
      <c r="Z1023" s="145"/>
      <c r="AA1023" s="145"/>
      <c r="AB1023" s="146"/>
      <c r="AC1023" s="146"/>
      <c r="AD1023" s="146"/>
      <c r="AE1023" s="147"/>
      <c r="AF1023" s="148"/>
      <c r="AG1023" s="148"/>
      <c r="AH1023" s="148"/>
      <c r="AI1023" s="148"/>
      <c r="AJ1023" s="148"/>
      <c r="AK1023" s="149"/>
      <c r="AL1023" s="149"/>
      <c r="AM1023" s="149"/>
      <c r="AN1023" s="149"/>
      <c r="AO1023" s="149"/>
      <c r="AP1023" s="149"/>
      <c r="AQ1023" s="149"/>
      <c r="AR1023" s="149"/>
      <c r="AS1023" s="149"/>
      <c r="AT1023" s="149"/>
      <c r="AU1023" s="149"/>
      <c r="AV1023" s="149"/>
      <c r="AW1023" s="149"/>
      <c r="AX1023" s="150"/>
      <c r="AY1023" s="149"/>
      <c r="AZ1023" s="149"/>
      <c r="BA1023" s="149"/>
      <c r="BB1023" s="149"/>
      <c r="BC1023" s="252"/>
    </row>
    <row r="1024" spans="1:55" s="253" customFormat="1" x14ac:dyDescent="0.2">
      <c r="A1024" s="136"/>
      <c r="B1024" s="136"/>
      <c r="C1024" s="138"/>
      <c r="D1024" s="138"/>
      <c r="E1024" s="138"/>
      <c r="F1024" s="138"/>
      <c r="G1024" s="218"/>
      <c r="H1024" s="138"/>
      <c r="I1024" s="138"/>
      <c r="J1024" s="138"/>
      <c r="K1024" s="138"/>
      <c r="L1024" s="138"/>
      <c r="M1024" s="138"/>
      <c r="N1024" s="138"/>
      <c r="O1024" s="138"/>
      <c r="P1024" s="138"/>
      <c r="Q1024" s="138"/>
      <c r="R1024" s="138"/>
      <c r="S1024" s="138"/>
      <c r="T1024" s="138"/>
      <c r="U1024" s="138"/>
      <c r="V1024" s="138"/>
      <c r="W1024" s="138"/>
      <c r="X1024" s="136"/>
      <c r="Y1024" s="144"/>
      <c r="Z1024" s="145"/>
      <c r="AA1024" s="145"/>
      <c r="AB1024" s="146"/>
      <c r="AC1024" s="146"/>
      <c r="AD1024" s="146"/>
      <c r="AE1024" s="147"/>
      <c r="AF1024" s="148"/>
      <c r="AG1024" s="148"/>
      <c r="AH1024" s="148"/>
      <c r="AI1024" s="148"/>
      <c r="AJ1024" s="148"/>
      <c r="AK1024" s="149"/>
      <c r="AL1024" s="149"/>
      <c r="AM1024" s="149"/>
      <c r="AN1024" s="149"/>
      <c r="AO1024" s="149"/>
      <c r="AP1024" s="149"/>
      <c r="AQ1024" s="149"/>
      <c r="AR1024" s="149"/>
      <c r="AS1024" s="149"/>
      <c r="AT1024" s="149"/>
      <c r="AU1024" s="149"/>
      <c r="AV1024" s="149"/>
      <c r="AW1024" s="149"/>
      <c r="AX1024" s="150"/>
      <c r="AY1024" s="149"/>
      <c r="AZ1024" s="149"/>
      <c r="BA1024" s="149"/>
      <c r="BB1024" s="149"/>
      <c r="BC1024" s="252"/>
    </row>
    <row r="1025" spans="1:55" s="253" customFormat="1" x14ac:dyDescent="0.2">
      <c r="A1025" s="136"/>
      <c r="B1025" s="136"/>
      <c r="C1025" s="138"/>
      <c r="D1025" s="138"/>
      <c r="E1025" s="138"/>
      <c r="F1025" s="138"/>
      <c r="G1025" s="218"/>
      <c r="H1025" s="138"/>
      <c r="I1025" s="138"/>
      <c r="J1025" s="138"/>
      <c r="K1025" s="138"/>
      <c r="L1025" s="138"/>
      <c r="M1025" s="138"/>
      <c r="N1025" s="138"/>
      <c r="O1025" s="138"/>
      <c r="P1025" s="138"/>
      <c r="Q1025" s="138"/>
      <c r="R1025" s="138"/>
      <c r="S1025" s="138"/>
      <c r="T1025" s="138"/>
      <c r="U1025" s="138"/>
      <c r="V1025" s="138"/>
      <c r="W1025" s="138"/>
      <c r="X1025" s="136"/>
      <c r="Y1025" s="144"/>
      <c r="Z1025" s="145"/>
      <c r="AA1025" s="145"/>
      <c r="AB1025" s="146"/>
      <c r="AC1025" s="146"/>
      <c r="AD1025" s="146"/>
      <c r="AE1025" s="147"/>
      <c r="AF1025" s="148"/>
      <c r="AG1025" s="148"/>
      <c r="AH1025" s="148"/>
      <c r="AI1025" s="148"/>
      <c r="AJ1025" s="148"/>
      <c r="AK1025" s="149"/>
      <c r="AL1025" s="149"/>
      <c r="AM1025" s="149"/>
      <c r="AN1025" s="149"/>
      <c r="AO1025" s="149"/>
      <c r="AP1025" s="149"/>
      <c r="AQ1025" s="149"/>
      <c r="AR1025" s="149"/>
      <c r="AS1025" s="149"/>
      <c r="AT1025" s="149"/>
      <c r="AU1025" s="149"/>
      <c r="AV1025" s="149"/>
      <c r="AW1025" s="149"/>
      <c r="AX1025" s="150"/>
      <c r="AY1025" s="149"/>
      <c r="AZ1025" s="149"/>
      <c r="BA1025" s="149"/>
      <c r="BB1025" s="149"/>
      <c r="BC1025" s="252"/>
    </row>
    <row r="1026" spans="1:55" s="253" customFormat="1" x14ac:dyDescent="0.2">
      <c r="A1026" s="136"/>
      <c r="B1026" s="136"/>
      <c r="C1026" s="138"/>
      <c r="D1026" s="138"/>
      <c r="E1026" s="138"/>
      <c r="F1026" s="138"/>
      <c r="G1026" s="218"/>
      <c r="H1026" s="138"/>
      <c r="I1026" s="138"/>
      <c r="J1026" s="138"/>
      <c r="K1026" s="138"/>
      <c r="L1026" s="138"/>
      <c r="M1026" s="138"/>
      <c r="N1026" s="138"/>
      <c r="O1026" s="138"/>
      <c r="P1026" s="138"/>
      <c r="Q1026" s="138"/>
      <c r="R1026" s="138"/>
      <c r="S1026" s="138"/>
      <c r="T1026" s="138"/>
      <c r="U1026" s="138"/>
      <c r="V1026" s="138"/>
      <c r="W1026" s="138"/>
      <c r="X1026" s="136"/>
      <c r="Y1026" s="144"/>
      <c r="Z1026" s="145"/>
      <c r="AA1026" s="145"/>
      <c r="AB1026" s="146"/>
      <c r="AC1026" s="146"/>
      <c r="AD1026" s="146"/>
      <c r="AE1026" s="147"/>
      <c r="AF1026" s="148"/>
      <c r="AG1026" s="148"/>
      <c r="AH1026" s="148"/>
      <c r="AI1026" s="148"/>
      <c r="AJ1026" s="148"/>
      <c r="AK1026" s="149"/>
      <c r="AL1026" s="149"/>
      <c r="AM1026" s="149"/>
      <c r="AN1026" s="149"/>
      <c r="AO1026" s="149"/>
      <c r="AP1026" s="149"/>
      <c r="AQ1026" s="149"/>
      <c r="AR1026" s="149"/>
      <c r="AS1026" s="149"/>
      <c r="AT1026" s="149"/>
      <c r="AU1026" s="149"/>
      <c r="AV1026" s="149"/>
      <c r="AW1026" s="149"/>
      <c r="AX1026" s="150"/>
      <c r="AY1026" s="149"/>
      <c r="AZ1026" s="149"/>
      <c r="BA1026" s="149"/>
      <c r="BB1026" s="149"/>
      <c r="BC1026" s="252"/>
    </row>
    <row r="1027" spans="1:55" s="253" customFormat="1" x14ac:dyDescent="0.2">
      <c r="A1027" s="136"/>
      <c r="B1027" s="136"/>
      <c r="C1027" s="138"/>
      <c r="D1027" s="138"/>
      <c r="E1027" s="138"/>
      <c r="F1027" s="138"/>
      <c r="G1027" s="218"/>
      <c r="H1027" s="138"/>
      <c r="I1027" s="138"/>
      <c r="J1027" s="138"/>
      <c r="K1027" s="138"/>
      <c r="L1027" s="138"/>
      <c r="M1027" s="138"/>
      <c r="N1027" s="138"/>
      <c r="O1027" s="138"/>
      <c r="P1027" s="138"/>
      <c r="Q1027" s="138"/>
      <c r="R1027" s="138"/>
      <c r="S1027" s="138"/>
      <c r="T1027" s="138"/>
      <c r="U1027" s="138"/>
      <c r="V1027" s="138"/>
      <c r="W1027" s="138"/>
      <c r="X1027" s="136"/>
      <c r="Y1027" s="144"/>
      <c r="Z1027" s="145"/>
      <c r="AA1027" s="145"/>
      <c r="AB1027" s="146"/>
      <c r="AC1027" s="146"/>
      <c r="AD1027" s="146"/>
      <c r="AE1027" s="147"/>
      <c r="AF1027" s="148"/>
      <c r="AG1027" s="148"/>
      <c r="AH1027" s="148"/>
      <c r="AI1027" s="148"/>
      <c r="AJ1027" s="148"/>
      <c r="AK1027" s="149"/>
      <c r="AL1027" s="149"/>
      <c r="AM1027" s="149"/>
      <c r="AN1027" s="149"/>
      <c r="AO1027" s="149"/>
      <c r="AP1027" s="149"/>
      <c r="AQ1027" s="149"/>
      <c r="AR1027" s="149"/>
      <c r="AS1027" s="149"/>
      <c r="AT1027" s="149"/>
      <c r="AU1027" s="149"/>
      <c r="AV1027" s="149"/>
      <c r="AW1027" s="149"/>
      <c r="AX1027" s="150"/>
      <c r="AY1027" s="149"/>
      <c r="AZ1027" s="149"/>
      <c r="BA1027" s="149"/>
      <c r="BB1027" s="149"/>
      <c r="BC1027" s="252"/>
    </row>
    <row r="1028" spans="1:55" s="253" customFormat="1" x14ac:dyDescent="0.2">
      <c r="A1028" s="136"/>
      <c r="B1028" s="136"/>
      <c r="C1028" s="138"/>
      <c r="D1028" s="138"/>
      <c r="E1028" s="138"/>
      <c r="F1028" s="138"/>
      <c r="G1028" s="218"/>
      <c r="H1028" s="138"/>
      <c r="I1028" s="138"/>
      <c r="J1028" s="138"/>
      <c r="K1028" s="138"/>
      <c r="L1028" s="138"/>
      <c r="M1028" s="138"/>
      <c r="N1028" s="138"/>
      <c r="O1028" s="138"/>
      <c r="P1028" s="138"/>
      <c r="Q1028" s="138"/>
      <c r="R1028" s="138"/>
      <c r="S1028" s="138"/>
      <c r="T1028" s="138"/>
      <c r="U1028" s="138"/>
      <c r="V1028" s="138"/>
      <c r="W1028" s="138"/>
      <c r="X1028" s="136"/>
      <c r="Y1028" s="144"/>
      <c r="Z1028" s="145"/>
      <c r="AA1028" s="145"/>
      <c r="AB1028" s="146"/>
      <c r="AC1028" s="146"/>
      <c r="AD1028" s="146"/>
      <c r="AE1028" s="147"/>
      <c r="AF1028" s="148"/>
      <c r="AG1028" s="148"/>
      <c r="AH1028" s="148"/>
      <c r="AI1028" s="148"/>
      <c r="AJ1028" s="148"/>
      <c r="AK1028" s="149"/>
      <c r="AL1028" s="149"/>
      <c r="AM1028" s="149"/>
      <c r="AN1028" s="149"/>
      <c r="AO1028" s="149"/>
      <c r="AP1028" s="149"/>
      <c r="AQ1028" s="149"/>
      <c r="AR1028" s="149"/>
      <c r="AS1028" s="149"/>
      <c r="AT1028" s="149"/>
      <c r="AU1028" s="149"/>
      <c r="AV1028" s="149"/>
      <c r="AW1028" s="149"/>
      <c r="AX1028" s="150"/>
      <c r="AY1028" s="149"/>
      <c r="AZ1028" s="149"/>
      <c r="BA1028" s="149"/>
      <c r="BB1028" s="149"/>
      <c r="BC1028" s="252"/>
    </row>
    <row r="1029" spans="1:55" s="253" customFormat="1" x14ac:dyDescent="0.2">
      <c r="A1029" s="136"/>
      <c r="B1029" s="136"/>
      <c r="C1029" s="138"/>
      <c r="D1029" s="138"/>
      <c r="E1029" s="138"/>
      <c r="F1029" s="138"/>
      <c r="G1029" s="218"/>
      <c r="H1029" s="138"/>
      <c r="I1029" s="138"/>
      <c r="J1029" s="138"/>
      <c r="K1029" s="138"/>
      <c r="L1029" s="138"/>
      <c r="M1029" s="138"/>
      <c r="N1029" s="138"/>
      <c r="O1029" s="138"/>
      <c r="P1029" s="138"/>
      <c r="Q1029" s="138"/>
      <c r="R1029" s="138"/>
      <c r="S1029" s="138"/>
      <c r="T1029" s="138"/>
      <c r="U1029" s="138"/>
      <c r="V1029" s="138"/>
      <c r="W1029" s="138"/>
      <c r="X1029" s="136"/>
      <c r="Y1029" s="144"/>
      <c r="Z1029" s="145"/>
      <c r="AA1029" s="145"/>
      <c r="AB1029" s="146"/>
      <c r="AC1029" s="146"/>
      <c r="AD1029" s="146"/>
      <c r="AE1029" s="147"/>
      <c r="AF1029" s="148"/>
      <c r="AG1029" s="148"/>
      <c r="AH1029" s="148"/>
      <c r="AI1029" s="148"/>
      <c r="AJ1029" s="148"/>
      <c r="AK1029" s="149"/>
      <c r="AL1029" s="149"/>
      <c r="AM1029" s="149"/>
      <c r="AN1029" s="149"/>
      <c r="AO1029" s="149"/>
      <c r="AP1029" s="149"/>
      <c r="AQ1029" s="149"/>
      <c r="AR1029" s="149"/>
      <c r="AS1029" s="149"/>
      <c r="AT1029" s="149"/>
      <c r="AU1029" s="149"/>
      <c r="AV1029" s="149"/>
      <c r="AW1029" s="149"/>
      <c r="AX1029" s="150"/>
      <c r="AY1029" s="149"/>
      <c r="AZ1029" s="149"/>
      <c r="BA1029" s="149"/>
      <c r="BB1029" s="149"/>
      <c r="BC1029" s="252"/>
    </row>
    <row r="1030" spans="1:55" s="253" customFormat="1" x14ac:dyDescent="0.2">
      <c r="A1030" s="136"/>
      <c r="B1030" s="136"/>
      <c r="C1030" s="138"/>
      <c r="D1030" s="138"/>
      <c r="E1030" s="138"/>
      <c r="F1030" s="138"/>
      <c r="G1030" s="218"/>
      <c r="H1030" s="138"/>
      <c r="I1030" s="138"/>
      <c r="J1030" s="138"/>
      <c r="K1030" s="138"/>
      <c r="L1030" s="138"/>
      <c r="M1030" s="138"/>
      <c r="N1030" s="138"/>
      <c r="O1030" s="138"/>
      <c r="P1030" s="138"/>
      <c r="Q1030" s="138"/>
      <c r="R1030" s="138"/>
      <c r="S1030" s="138"/>
      <c r="T1030" s="138"/>
      <c r="U1030" s="138"/>
      <c r="V1030" s="138"/>
      <c r="W1030" s="138"/>
      <c r="X1030" s="136"/>
      <c r="Y1030" s="144"/>
      <c r="Z1030" s="145"/>
      <c r="AA1030" s="145"/>
      <c r="AB1030" s="146"/>
      <c r="AC1030" s="146"/>
      <c r="AD1030" s="146"/>
      <c r="AE1030" s="147"/>
      <c r="AF1030" s="148"/>
      <c r="AG1030" s="148"/>
      <c r="AH1030" s="148"/>
      <c r="AI1030" s="148"/>
      <c r="AJ1030" s="148"/>
      <c r="AK1030" s="149"/>
      <c r="AL1030" s="149"/>
      <c r="AM1030" s="149"/>
      <c r="AN1030" s="149"/>
      <c r="AO1030" s="149"/>
      <c r="AP1030" s="149"/>
      <c r="AQ1030" s="149"/>
      <c r="AR1030" s="149"/>
      <c r="AS1030" s="149"/>
      <c r="AT1030" s="149"/>
      <c r="AU1030" s="149"/>
      <c r="AV1030" s="149"/>
      <c r="AW1030" s="149"/>
      <c r="AX1030" s="150"/>
      <c r="AY1030" s="149"/>
      <c r="AZ1030" s="149"/>
      <c r="BA1030" s="149"/>
      <c r="BB1030" s="149"/>
      <c r="BC1030" s="252"/>
    </row>
    <row r="1031" spans="1:55" s="253" customFormat="1" x14ac:dyDescent="0.2">
      <c r="A1031" s="136"/>
      <c r="B1031" s="136"/>
      <c r="C1031" s="138"/>
      <c r="D1031" s="138"/>
      <c r="E1031" s="138"/>
      <c r="F1031" s="138"/>
      <c r="G1031" s="218"/>
      <c r="H1031" s="138"/>
      <c r="I1031" s="138"/>
      <c r="J1031" s="138"/>
      <c r="K1031" s="138"/>
      <c r="L1031" s="138"/>
      <c r="M1031" s="138"/>
      <c r="N1031" s="138"/>
      <c r="O1031" s="138"/>
      <c r="P1031" s="138"/>
      <c r="Q1031" s="138"/>
      <c r="R1031" s="138"/>
      <c r="S1031" s="138"/>
      <c r="T1031" s="138"/>
      <c r="U1031" s="138"/>
      <c r="V1031" s="138"/>
      <c r="W1031" s="138"/>
      <c r="X1031" s="136"/>
      <c r="Y1031" s="144"/>
      <c r="Z1031" s="145"/>
      <c r="AA1031" s="145"/>
      <c r="AB1031" s="146"/>
      <c r="AC1031" s="146"/>
      <c r="AD1031" s="146"/>
      <c r="AE1031" s="147"/>
      <c r="AF1031" s="148"/>
      <c r="AG1031" s="148"/>
      <c r="AH1031" s="148"/>
      <c r="AI1031" s="148"/>
      <c r="AJ1031" s="148"/>
      <c r="AK1031" s="149"/>
      <c r="AL1031" s="149"/>
      <c r="AM1031" s="149"/>
      <c r="AN1031" s="149"/>
      <c r="AO1031" s="149"/>
      <c r="AP1031" s="149"/>
      <c r="AQ1031" s="149"/>
      <c r="AR1031" s="149"/>
      <c r="AS1031" s="149"/>
      <c r="AT1031" s="149"/>
      <c r="AU1031" s="149"/>
      <c r="AV1031" s="149"/>
      <c r="AW1031" s="149"/>
      <c r="AX1031" s="150"/>
      <c r="AY1031" s="149"/>
      <c r="AZ1031" s="149"/>
      <c r="BA1031" s="149"/>
      <c r="BB1031" s="149"/>
      <c r="BC1031" s="252"/>
    </row>
    <row r="1032" spans="1:55" s="253" customFormat="1" x14ac:dyDescent="0.2">
      <c r="A1032" s="136"/>
      <c r="B1032" s="136"/>
      <c r="C1032" s="138"/>
      <c r="D1032" s="138"/>
      <c r="E1032" s="138"/>
      <c r="F1032" s="138"/>
      <c r="G1032" s="218"/>
      <c r="H1032" s="138"/>
      <c r="I1032" s="138"/>
      <c r="J1032" s="138"/>
      <c r="K1032" s="138"/>
      <c r="L1032" s="138"/>
      <c r="M1032" s="138"/>
      <c r="N1032" s="138"/>
      <c r="O1032" s="138"/>
      <c r="P1032" s="138"/>
      <c r="Q1032" s="138"/>
      <c r="R1032" s="138"/>
      <c r="S1032" s="138"/>
      <c r="T1032" s="138"/>
      <c r="U1032" s="138"/>
      <c r="V1032" s="138"/>
      <c r="W1032" s="138"/>
      <c r="X1032" s="136"/>
      <c r="Y1032" s="144"/>
      <c r="Z1032" s="145"/>
      <c r="AA1032" s="145"/>
      <c r="AB1032" s="146"/>
      <c r="AC1032" s="146"/>
      <c r="AD1032" s="146"/>
      <c r="AE1032" s="147"/>
      <c r="AF1032" s="148"/>
      <c r="AG1032" s="148"/>
      <c r="AH1032" s="148"/>
      <c r="AI1032" s="148"/>
      <c r="AJ1032" s="148"/>
      <c r="AK1032" s="149"/>
      <c r="AL1032" s="149"/>
      <c r="AM1032" s="149"/>
      <c r="AN1032" s="149"/>
      <c r="AO1032" s="149"/>
      <c r="AP1032" s="149"/>
      <c r="AQ1032" s="149"/>
      <c r="AR1032" s="149"/>
      <c r="AS1032" s="149"/>
      <c r="AT1032" s="149"/>
      <c r="AU1032" s="149"/>
      <c r="AV1032" s="149"/>
      <c r="AW1032" s="149"/>
      <c r="AX1032" s="150"/>
      <c r="AY1032" s="149"/>
      <c r="AZ1032" s="149"/>
      <c r="BA1032" s="149"/>
      <c r="BB1032" s="149"/>
      <c r="BC1032" s="252"/>
    </row>
    <row r="1033" spans="1:55" s="253" customFormat="1" x14ac:dyDescent="0.2">
      <c r="A1033" s="136"/>
      <c r="B1033" s="136"/>
      <c r="C1033" s="138"/>
      <c r="D1033" s="138"/>
      <c r="E1033" s="138"/>
      <c r="F1033" s="138"/>
      <c r="G1033" s="218"/>
      <c r="H1033" s="138"/>
      <c r="I1033" s="138"/>
      <c r="J1033" s="138"/>
      <c r="K1033" s="138"/>
      <c r="L1033" s="138"/>
      <c r="M1033" s="138"/>
      <c r="N1033" s="138"/>
      <c r="O1033" s="138"/>
      <c r="P1033" s="138"/>
      <c r="Q1033" s="138"/>
      <c r="R1033" s="138"/>
      <c r="S1033" s="138"/>
      <c r="T1033" s="138"/>
      <c r="U1033" s="138"/>
      <c r="V1033" s="138"/>
      <c r="W1033" s="138"/>
      <c r="X1033" s="136"/>
      <c r="Y1033" s="144"/>
      <c r="Z1033" s="145"/>
      <c r="AA1033" s="145"/>
      <c r="AB1033" s="146"/>
      <c r="AC1033" s="146"/>
      <c r="AD1033" s="146"/>
      <c r="AE1033" s="147"/>
      <c r="AF1033" s="148"/>
      <c r="AG1033" s="148"/>
      <c r="AH1033" s="148"/>
      <c r="AI1033" s="148"/>
      <c r="AJ1033" s="148"/>
      <c r="AK1033" s="149"/>
      <c r="AL1033" s="149"/>
      <c r="AM1033" s="149"/>
      <c r="AN1033" s="149"/>
      <c r="AO1033" s="149"/>
      <c r="AP1033" s="149"/>
      <c r="AQ1033" s="149"/>
      <c r="AR1033" s="149"/>
      <c r="AS1033" s="149"/>
      <c r="AT1033" s="149"/>
      <c r="AU1033" s="149"/>
      <c r="AV1033" s="149"/>
      <c r="AW1033" s="149"/>
      <c r="AX1033" s="150"/>
      <c r="AY1033" s="149"/>
      <c r="AZ1033" s="149"/>
      <c r="BA1033" s="149"/>
      <c r="BB1033" s="149"/>
      <c r="BC1033" s="252"/>
    </row>
    <row r="1034" spans="1:55" s="253" customFormat="1" x14ac:dyDescent="0.2">
      <c r="A1034" s="136"/>
      <c r="B1034" s="136"/>
      <c r="C1034" s="138"/>
      <c r="D1034" s="138"/>
      <c r="E1034" s="138"/>
      <c r="F1034" s="138"/>
      <c r="G1034" s="218"/>
      <c r="H1034" s="138"/>
      <c r="I1034" s="138"/>
      <c r="J1034" s="138"/>
      <c r="K1034" s="138"/>
      <c r="L1034" s="138"/>
      <c r="M1034" s="138"/>
      <c r="N1034" s="138"/>
      <c r="O1034" s="138"/>
      <c r="P1034" s="138"/>
      <c r="Q1034" s="138"/>
      <c r="R1034" s="138"/>
      <c r="S1034" s="138"/>
      <c r="T1034" s="138"/>
      <c r="U1034" s="138"/>
      <c r="V1034" s="138"/>
      <c r="W1034" s="138"/>
      <c r="X1034" s="136"/>
      <c r="Y1034" s="144"/>
      <c r="Z1034" s="145"/>
      <c r="AA1034" s="145"/>
      <c r="AB1034" s="146"/>
      <c r="AC1034" s="146"/>
      <c r="AD1034" s="146"/>
      <c r="AE1034" s="147"/>
      <c r="AF1034" s="148"/>
      <c r="AG1034" s="148"/>
      <c r="AH1034" s="148"/>
      <c r="AI1034" s="148"/>
      <c r="AJ1034" s="148"/>
      <c r="AK1034" s="149"/>
      <c r="AL1034" s="149"/>
      <c r="AM1034" s="149"/>
      <c r="AN1034" s="149"/>
      <c r="AO1034" s="149"/>
      <c r="AP1034" s="149"/>
      <c r="AQ1034" s="149"/>
      <c r="AR1034" s="149"/>
      <c r="AS1034" s="149"/>
      <c r="AT1034" s="149"/>
      <c r="AU1034" s="149"/>
      <c r="AV1034" s="149"/>
      <c r="AW1034" s="149"/>
      <c r="AX1034" s="150"/>
      <c r="AY1034" s="149"/>
      <c r="AZ1034" s="149"/>
      <c r="BA1034" s="149"/>
      <c r="BB1034" s="149"/>
      <c r="BC1034" s="252"/>
    </row>
    <row r="1035" spans="1:55" s="253" customFormat="1" x14ac:dyDescent="0.2">
      <c r="A1035" s="136"/>
      <c r="B1035" s="136"/>
      <c r="C1035" s="138"/>
      <c r="D1035" s="138"/>
      <c r="E1035" s="138"/>
      <c r="F1035" s="138"/>
      <c r="G1035" s="218"/>
      <c r="H1035" s="138"/>
      <c r="I1035" s="138"/>
      <c r="J1035" s="138"/>
      <c r="K1035" s="138"/>
      <c r="L1035" s="138"/>
      <c r="M1035" s="138"/>
      <c r="N1035" s="138"/>
      <c r="O1035" s="138"/>
      <c r="P1035" s="138"/>
      <c r="Q1035" s="138"/>
      <c r="R1035" s="138"/>
      <c r="S1035" s="138"/>
      <c r="T1035" s="138"/>
      <c r="U1035" s="138"/>
      <c r="V1035" s="138"/>
      <c r="W1035" s="138"/>
      <c r="X1035" s="136"/>
      <c r="Y1035" s="144"/>
      <c r="Z1035" s="145"/>
      <c r="AA1035" s="145"/>
      <c r="AB1035" s="146"/>
      <c r="AC1035" s="146"/>
      <c r="AD1035" s="146"/>
      <c r="AE1035" s="147"/>
      <c r="AF1035" s="148"/>
      <c r="AG1035" s="148"/>
      <c r="AH1035" s="148"/>
      <c r="AI1035" s="148"/>
      <c r="AJ1035" s="148"/>
      <c r="AK1035" s="149"/>
      <c r="AL1035" s="149"/>
      <c r="AM1035" s="149"/>
      <c r="AN1035" s="149"/>
      <c r="AO1035" s="149"/>
      <c r="AP1035" s="149"/>
      <c r="AQ1035" s="149"/>
      <c r="AR1035" s="149"/>
      <c r="AS1035" s="149"/>
      <c r="AT1035" s="149"/>
      <c r="AU1035" s="149"/>
      <c r="AV1035" s="149"/>
      <c r="AW1035" s="149"/>
      <c r="AX1035" s="150"/>
      <c r="AY1035" s="149"/>
      <c r="AZ1035" s="149"/>
      <c r="BA1035" s="149"/>
      <c r="BB1035" s="149"/>
      <c r="BC1035" s="252"/>
    </row>
    <row r="1036" spans="1:55" s="253" customFormat="1" x14ac:dyDescent="0.2">
      <c r="A1036" s="136"/>
      <c r="B1036" s="136"/>
      <c r="C1036" s="138"/>
      <c r="D1036" s="138"/>
      <c r="E1036" s="138"/>
      <c r="F1036" s="138"/>
      <c r="G1036" s="218"/>
      <c r="H1036" s="138"/>
      <c r="I1036" s="138"/>
      <c r="J1036" s="138"/>
      <c r="K1036" s="138"/>
      <c r="L1036" s="138"/>
      <c r="M1036" s="138"/>
      <c r="N1036" s="138"/>
      <c r="O1036" s="138"/>
      <c r="P1036" s="138"/>
      <c r="Q1036" s="138"/>
      <c r="R1036" s="138"/>
      <c r="S1036" s="138"/>
      <c r="T1036" s="138"/>
      <c r="U1036" s="138"/>
      <c r="V1036" s="138"/>
      <c r="W1036" s="138"/>
      <c r="X1036" s="136"/>
      <c r="Y1036" s="144"/>
      <c r="Z1036" s="145"/>
      <c r="AA1036" s="145"/>
      <c r="AB1036" s="146"/>
      <c r="AC1036" s="146"/>
      <c r="AD1036" s="146"/>
      <c r="AE1036" s="147"/>
      <c r="AF1036" s="148"/>
      <c r="AG1036" s="148"/>
      <c r="AH1036" s="148"/>
      <c r="AI1036" s="148"/>
      <c r="AJ1036" s="148"/>
      <c r="AK1036" s="149"/>
      <c r="AL1036" s="149"/>
      <c r="AM1036" s="149"/>
      <c r="AN1036" s="149"/>
      <c r="AO1036" s="149"/>
      <c r="AP1036" s="149"/>
      <c r="AQ1036" s="149"/>
      <c r="AR1036" s="149"/>
      <c r="AS1036" s="149"/>
      <c r="AT1036" s="149"/>
      <c r="AU1036" s="149"/>
      <c r="AV1036" s="149"/>
      <c r="AW1036" s="149"/>
      <c r="AX1036" s="150"/>
      <c r="AY1036" s="149"/>
      <c r="AZ1036" s="149"/>
      <c r="BA1036" s="149"/>
      <c r="BB1036" s="149"/>
      <c r="BC1036" s="252"/>
    </row>
    <row r="1037" spans="1:55" s="253" customFormat="1" x14ac:dyDescent="0.2">
      <c r="A1037" s="136"/>
      <c r="B1037" s="136"/>
      <c r="C1037" s="138"/>
      <c r="D1037" s="138"/>
      <c r="E1037" s="138"/>
      <c r="F1037" s="138"/>
      <c r="G1037" s="218"/>
      <c r="H1037" s="138"/>
      <c r="I1037" s="138"/>
      <c r="J1037" s="138"/>
      <c r="K1037" s="138"/>
      <c r="L1037" s="138"/>
      <c r="M1037" s="138"/>
      <c r="N1037" s="138"/>
      <c r="O1037" s="138"/>
      <c r="P1037" s="138"/>
      <c r="Q1037" s="138"/>
      <c r="R1037" s="138"/>
      <c r="S1037" s="138"/>
      <c r="T1037" s="138"/>
      <c r="U1037" s="138"/>
      <c r="V1037" s="138"/>
      <c r="W1037" s="138"/>
      <c r="X1037" s="136"/>
      <c r="Y1037" s="144"/>
      <c r="Z1037" s="145"/>
      <c r="AA1037" s="145"/>
      <c r="AB1037" s="146"/>
      <c r="AC1037" s="146"/>
      <c r="AD1037" s="146"/>
      <c r="AE1037" s="147"/>
      <c r="AF1037" s="148"/>
      <c r="AG1037" s="148"/>
      <c r="AH1037" s="148"/>
      <c r="AI1037" s="148"/>
      <c r="AJ1037" s="148"/>
      <c r="AK1037" s="149"/>
      <c r="AL1037" s="149"/>
      <c r="AM1037" s="149"/>
      <c r="AN1037" s="149"/>
      <c r="AO1037" s="149"/>
      <c r="AP1037" s="149"/>
      <c r="AQ1037" s="149"/>
      <c r="AR1037" s="149"/>
      <c r="AS1037" s="149"/>
      <c r="AT1037" s="149"/>
      <c r="AU1037" s="149"/>
      <c r="AV1037" s="149"/>
      <c r="AW1037" s="149"/>
      <c r="AX1037" s="150"/>
      <c r="AY1037" s="149"/>
      <c r="AZ1037" s="149"/>
      <c r="BA1037" s="149"/>
      <c r="BB1037" s="149"/>
      <c r="BC1037" s="252"/>
    </row>
    <row r="1038" spans="1:55" s="253" customFormat="1" x14ac:dyDescent="0.2">
      <c r="A1038" s="136"/>
      <c r="B1038" s="136"/>
      <c r="C1038" s="138"/>
      <c r="D1038" s="138"/>
      <c r="E1038" s="138"/>
      <c r="F1038" s="138"/>
      <c r="G1038" s="218"/>
      <c r="H1038" s="138"/>
      <c r="I1038" s="138"/>
      <c r="J1038" s="138"/>
      <c r="K1038" s="138"/>
      <c r="L1038" s="138"/>
      <c r="M1038" s="138"/>
      <c r="N1038" s="138"/>
      <c r="O1038" s="138"/>
      <c r="P1038" s="138"/>
      <c r="Q1038" s="138"/>
      <c r="R1038" s="138"/>
      <c r="S1038" s="138"/>
      <c r="T1038" s="138"/>
      <c r="U1038" s="138"/>
      <c r="V1038" s="138"/>
      <c r="W1038" s="138"/>
      <c r="X1038" s="136"/>
      <c r="Y1038" s="144"/>
      <c r="Z1038" s="145"/>
      <c r="AA1038" s="145"/>
      <c r="AB1038" s="146"/>
      <c r="AC1038" s="146"/>
      <c r="AD1038" s="146"/>
      <c r="AE1038" s="147"/>
      <c r="AF1038" s="148"/>
      <c r="AG1038" s="148"/>
      <c r="AH1038" s="148"/>
      <c r="AI1038" s="148"/>
      <c r="AJ1038" s="148"/>
      <c r="AK1038" s="149"/>
      <c r="AL1038" s="149"/>
      <c r="AM1038" s="149"/>
      <c r="AN1038" s="149"/>
      <c r="AO1038" s="149"/>
      <c r="AP1038" s="149"/>
      <c r="AQ1038" s="149"/>
      <c r="AR1038" s="149"/>
      <c r="AS1038" s="149"/>
      <c r="AT1038" s="149"/>
      <c r="AU1038" s="149"/>
      <c r="AV1038" s="149"/>
      <c r="AW1038" s="149"/>
      <c r="AX1038" s="150"/>
      <c r="AY1038" s="149"/>
      <c r="AZ1038" s="149"/>
      <c r="BA1038" s="149"/>
      <c r="BB1038" s="149"/>
      <c r="BC1038" s="252"/>
    </row>
    <row r="1039" spans="1:55" s="253" customFormat="1" x14ac:dyDescent="0.2">
      <c r="A1039" s="136"/>
      <c r="B1039" s="136"/>
      <c r="C1039" s="138"/>
      <c r="D1039" s="138"/>
      <c r="E1039" s="138"/>
      <c r="F1039" s="138"/>
      <c r="G1039" s="218"/>
      <c r="H1039" s="138"/>
      <c r="I1039" s="138"/>
      <c r="J1039" s="138"/>
      <c r="K1039" s="138"/>
      <c r="L1039" s="138"/>
      <c r="M1039" s="138"/>
      <c r="N1039" s="138"/>
      <c r="O1039" s="138"/>
      <c r="P1039" s="138"/>
      <c r="Q1039" s="138"/>
      <c r="R1039" s="138"/>
      <c r="S1039" s="138"/>
      <c r="T1039" s="138"/>
      <c r="U1039" s="138"/>
      <c r="V1039" s="138"/>
      <c r="W1039" s="138"/>
      <c r="X1039" s="136"/>
      <c r="Y1039" s="144"/>
      <c r="Z1039" s="145"/>
      <c r="AA1039" s="145"/>
      <c r="AB1039" s="146"/>
      <c r="AC1039" s="146"/>
      <c r="AD1039" s="146"/>
      <c r="AE1039" s="147"/>
      <c r="AF1039" s="148"/>
      <c r="AG1039" s="148"/>
      <c r="AH1039" s="148"/>
      <c r="AI1039" s="148"/>
      <c r="AJ1039" s="148"/>
      <c r="AK1039" s="149"/>
      <c r="AL1039" s="149"/>
      <c r="AM1039" s="149"/>
      <c r="AN1039" s="149"/>
      <c r="AO1039" s="149"/>
      <c r="AP1039" s="149"/>
      <c r="AQ1039" s="149"/>
      <c r="AR1039" s="149"/>
      <c r="AS1039" s="149"/>
      <c r="AT1039" s="149"/>
      <c r="AU1039" s="149"/>
      <c r="AV1039" s="149"/>
      <c r="AW1039" s="149"/>
      <c r="AX1039" s="150"/>
      <c r="AY1039" s="149"/>
      <c r="AZ1039" s="149"/>
      <c r="BA1039" s="149"/>
      <c r="BB1039" s="149"/>
      <c r="BC1039" s="252"/>
    </row>
    <row r="1040" spans="1:55" s="253" customFormat="1" x14ac:dyDescent="0.2">
      <c r="A1040" s="136"/>
      <c r="B1040" s="136"/>
      <c r="C1040" s="138"/>
      <c r="D1040" s="138"/>
      <c r="E1040" s="138"/>
      <c r="F1040" s="138"/>
      <c r="G1040" s="218"/>
      <c r="H1040" s="138"/>
      <c r="I1040" s="138"/>
      <c r="J1040" s="138"/>
      <c r="K1040" s="138"/>
      <c r="L1040" s="138"/>
      <c r="M1040" s="138"/>
      <c r="N1040" s="138"/>
      <c r="O1040" s="138"/>
      <c r="P1040" s="138"/>
      <c r="Q1040" s="138"/>
      <c r="R1040" s="138"/>
      <c r="S1040" s="138"/>
      <c r="T1040" s="138"/>
      <c r="U1040" s="138"/>
      <c r="V1040" s="138"/>
      <c r="W1040" s="138"/>
      <c r="X1040" s="136"/>
      <c r="Y1040" s="144"/>
      <c r="Z1040" s="145"/>
      <c r="AA1040" s="145"/>
      <c r="AB1040" s="146"/>
      <c r="AC1040" s="146"/>
      <c r="AD1040" s="146"/>
      <c r="AE1040" s="147"/>
      <c r="AF1040" s="148"/>
      <c r="AG1040" s="148"/>
      <c r="AH1040" s="148"/>
      <c r="AI1040" s="148"/>
      <c r="AJ1040" s="148"/>
      <c r="AK1040" s="149"/>
      <c r="AL1040" s="149"/>
      <c r="AM1040" s="149"/>
      <c r="AN1040" s="149"/>
      <c r="AO1040" s="149"/>
      <c r="AP1040" s="149"/>
      <c r="AQ1040" s="149"/>
      <c r="AR1040" s="149"/>
      <c r="AS1040" s="149"/>
      <c r="AT1040" s="149"/>
      <c r="AU1040" s="149"/>
      <c r="AV1040" s="149"/>
      <c r="AW1040" s="149"/>
      <c r="AX1040" s="150"/>
      <c r="AY1040" s="149"/>
      <c r="AZ1040" s="149"/>
      <c r="BA1040" s="149"/>
      <c r="BB1040" s="149"/>
      <c r="BC1040" s="252"/>
    </row>
    <row r="1041" spans="1:55" s="253" customFormat="1" x14ac:dyDescent="0.2">
      <c r="A1041" s="136"/>
      <c r="B1041" s="136"/>
      <c r="C1041" s="138"/>
      <c r="D1041" s="138"/>
      <c r="E1041" s="138"/>
      <c r="F1041" s="138"/>
      <c r="G1041" s="218"/>
      <c r="H1041" s="138"/>
      <c r="I1041" s="138"/>
      <c r="J1041" s="138"/>
      <c r="K1041" s="138"/>
      <c r="L1041" s="138"/>
      <c r="M1041" s="138"/>
      <c r="N1041" s="138"/>
      <c r="O1041" s="138"/>
      <c r="P1041" s="138"/>
      <c r="Q1041" s="138"/>
      <c r="R1041" s="138"/>
      <c r="S1041" s="138"/>
      <c r="T1041" s="138"/>
      <c r="U1041" s="138"/>
      <c r="V1041" s="138"/>
      <c r="W1041" s="138"/>
      <c r="X1041" s="136"/>
      <c r="Y1041" s="144"/>
      <c r="Z1041" s="145"/>
      <c r="AA1041" s="145"/>
      <c r="AB1041" s="146"/>
      <c r="AC1041" s="146"/>
      <c r="AD1041" s="146"/>
      <c r="AE1041" s="147"/>
      <c r="AF1041" s="148"/>
      <c r="AG1041" s="148"/>
      <c r="AH1041" s="148"/>
      <c r="AI1041" s="148"/>
      <c r="AJ1041" s="148"/>
      <c r="AK1041" s="149"/>
      <c r="AL1041" s="149"/>
      <c r="AM1041" s="149"/>
      <c r="AN1041" s="149"/>
      <c r="AO1041" s="149"/>
      <c r="AP1041" s="149"/>
      <c r="AQ1041" s="149"/>
      <c r="AR1041" s="149"/>
      <c r="AS1041" s="149"/>
      <c r="AT1041" s="149"/>
      <c r="AU1041" s="149"/>
      <c r="AV1041" s="149"/>
      <c r="AW1041" s="149"/>
      <c r="AX1041" s="150"/>
      <c r="AY1041" s="149"/>
      <c r="AZ1041" s="149"/>
      <c r="BA1041" s="149"/>
      <c r="BB1041" s="149"/>
      <c r="BC1041" s="252"/>
    </row>
    <row r="1042" spans="1:55" s="253" customFormat="1" x14ac:dyDescent="0.2">
      <c r="A1042" s="136"/>
      <c r="B1042" s="136"/>
      <c r="C1042" s="138"/>
      <c r="D1042" s="138"/>
      <c r="E1042" s="138"/>
      <c r="F1042" s="138"/>
      <c r="G1042" s="218"/>
      <c r="H1042" s="138"/>
      <c r="I1042" s="138"/>
      <c r="J1042" s="138"/>
      <c r="K1042" s="138"/>
      <c r="L1042" s="138"/>
      <c r="M1042" s="138"/>
      <c r="N1042" s="138"/>
      <c r="O1042" s="138"/>
      <c r="P1042" s="138"/>
      <c r="Q1042" s="138"/>
      <c r="R1042" s="138"/>
      <c r="S1042" s="138"/>
      <c r="T1042" s="138"/>
      <c r="U1042" s="138"/>
      <c r="V1042" s="138"/>
      <c r="W1042" s="138"/>
      <c r="X1042" s="136"/>
      <c r="Y1042" s="144"/>
      <c r="Z1042" s="145"/>
      <c r="AA1042" s="145"/>
      <c r="AB1042" s="146"/>
      <c r="AC1042" s="146"/>
      <c r="AD1042" s="146"/>
      <c r="AE1042" s="147"/>
      <c r="AF1042" s="148"/>
      <c r="AG1042" s="148"/>
      <c r="AH1042" s="148"/>
      <c r="AI1042" s="148"/>
      <c r="AJ1042" s="148"/>
      <c r="AK1042" s="149"/>
      <c r="AL1042" s="149"/>
      <c r="AM1042" s="149"/>
      <c r="AN1042" s="149"/>
      <c r="AO1042" s="149"/>
      <c r="AP1042" s="149"/>
      <c r="AQ1042" s="149"/>
      <c r="AR1042" s="149"/>
      <c r="AS1042" s="149"/>
      <c r="AT1042" s="149"/>
      <c r="AU1042" s="149"/>
      <c r="AV1042" s="149"/>
      <c r="AW1042" s="149"/>
      <c r="AX1042" s="150"/>
      <c r="AY1042" s="149"/>
      <c r="AZ1042" s="149"/>
      <c r="BA1042" s="149"/>
      <c r="BB1042" s="149"/>
      <c r="BC1042" s="252"/>
    </row>
    <row r="1043" spans="1:55" s="253" customFormat="1" x14ac:dyDescent="0.2">
      <c r="A1043" s="136"/>
      <c r="B1043" s="136"/>
      <c r="C1043" s="138"/>
      <c r="D1043" s="138"/>
      <c r="E1043" s="138"/>
      <c r="F1043" s="138"/>
      <c r="G1043" s="218"/>
      <c r="H1043" s="138"/>
      <c r="I1043" s="138"/>
      <c r="J1043" s="138"/>
      <c r="K1043" s="138"/>
      <c r="L1043" s="138"/>
      <c r="M1043" s="138"/>
      <c r="N1043" s="138"/>
      <c r="O1043" s="138"/>
      <c r="P1043" s="138"/>
      <c r="Q1043" s="138"/>
      <c r="R1043" s="138"/>
      <c r="S1043" s="138"/>
      <c r="T1043" s="138"/>
      <c r="U1043" s="138"/>
      <c r="V1043" s="138"/>
      <c r="W1043" s="138"/>
      <c r="X1043" s="136"/>
      <c r="Y1043" s="144"/>
      <c r="Z1043" s="145"/>
      <c r="AA1043" s="145"/>
      <c r="AB1043" s="146"/>
      <c r="AC1043" s="146"/>
      <c r="AD1043" s="146"/>
      <c r="AE1043" s="147"/>
      <c r="AF1043" s="148"/>
      <c r="AG1043" s="148"/>
      <c r="AH1043" s="148"/>
      <c r="AI1043" s="148"/>
      <c r="AJ1043" s="148"/>
      <c r="AK1043" s="149"/>
      <c r="AL1043" s="149"/>
      <c r="AM1043" s="149"/>
      <c r="AN1043" s="149"/>
      <c r="AO1043" s="149"/>
      <c r="AP1043" s="149"/>
      <c r="AQ1043" s="149"/>
      <c r="AR1043" s="149"/>
      <c r="AS1043" s="149"/>
      <c r="AT1043" s="149"/>
      <c r="AU1043" s="149"/>
      <c r="AV1043" s="149"/>
      <c r="AW1043" s="149"/>
      <c r="AX1043" s="150"/>
      <c r="AY1043" s="149"/>
      <c r="AZ1043" s="149"/>
      <c r="BA1043" s="149"/>
      <c r="BB1043" s="149"/>
      <c r="BC1043" s="252"/>
    </row>
    <row r="1044" spans="1:55" s="253" customFormat="1" x14ac:dyDescent="0.2">
      <c r="A1044" s="136"/>
      <c r="B1044" s="136"/>
      <c r="C1044" s="138"/>
      <c r="D1044" s="138"/>
      <c r="E1044" s="138"/>
      <c r="F1044" s="138"/>
      <c r="G1044" s="218"/>
      <c r="H1044" s="138"/>
      <c r="I1044" s="138"/>
      <c r="J1044" s="138"/>
      <c r="K1044" s="138"/>
      <c r="L1044" s="138"/>
      <c r="M1044" s="138"/>
      <c r="N1044" s="138"/>
      <c r="O1044" s="138"/>
      <c r="P1044" s="138"/>
      <c r="Q1044" s="138"/>
      <c r="R1044" s="138"/>
      <c r="S1044" s="138"/>
      <c r="T1044" s="138"/>
      <c r="U1044" s="138"/>
      <c r="V1044" s="138"/>
      <c r="W1044" s="138"/>
      <c r="X1044" s="136"/>
      <c r="Y1044" s="144"/>
      <c r="Z1044" s="145"/>
      <c r="AA1044" s="145"/>
      <c r="AB1044" s="146"/>
      <c r="AC1044" s="146"/>
      <c r="AD1044" s="146"/>
      <c r="AE1044" s="147"/>
      <c r="AF1044" s="148"/>
      <c r="AG1044" s="148"/>
      <c r="AH1044" s="148"/>
      <c r="AI1044" s="148"/>
      <c r="AJ1044" s="148"/>
      <c r="AK1044" s="149"/>
      <c r="AL1044" s="149"/>
      <c r="AM1044" s="149"/>
      <c r="AN1044" s="149"/>
      <c r="AO1044" s="149"/>
      <c r="AP1044" s="149"/>
      <c r="AQ1044" s="149"/>
      <c r="AR1044" s="149"/>
      <c r="AS1044" s="149"/>
      <c r="AT1044" s="149"/>
      <c r="AU1044" s="149"/>
      <c r="AV1044" s="149"/>
      <c r="AW1044" s="149"/>
      <c r="AX1044" s="150"/>
      <c r="AY1044" s="149"/>
      <c r="AZ1044" s="149"/>
      <c r="BA1044" s="149"/>
      <c r="BB1044" s="149"/>
      <c r="BC1044" s="252"/>
    </row>
    <row r="1045" spans="1:55" s="253" customFormat="1" x14ac:dyDescent="0.2">
      <c r="A1045" s="136"/>
      <c r="B1045" s="136"/>
      <c r="C1045" s="138"/>
      <c r="D1045" s="138"/>
      <c r="E1045" s="138"/>
      <c r="F1045" s="138"/>
      <c r="G1045" s="218"/>
      <c r="H1045" s="138"/>
      <c r="I1045" s="138"/>
      <c r="J1045" s="138"/>
      <c r="K1045" s="138"/>
      <c r="L1045" s="138"/>
      <c r="M1045" s="138"/>
      <c r="N1045" s="138"/>
      <c r="O1045" s="138"/>
      <c r="P1045" s="138"/>
      <c r="Q1045" s="138"/>
      <c r="R1045" s="138"/>
      <c r="S1045" s="138"/>
      <c r="T1045" s="138"/>
      <c r="U1045" s="138"/>
      <c r="V1045" s="138"/>
      <c r="W1045" s="138"/>
      <c r="X1045" s="136"/>
      <c r="Y1045" s="144"/>
      <c r="Z1045" s="145"/>
      <c r="AA1045" s="145"/>
      <c r="AB1045" s="146"/>
      <c r="AC1045" s="146"/>
      <c r="AD1045" s="146"/>
      <c r="AE1045" s="147"/>
      <c r="AF1045" s="148"/>
      <c r="AG1045" s="148"/>
      <c r="AH1045" s="148"/>
      <c r="AI1045" s="148"/>
      <c r="AJ1045" s="148"/>
      <c r="AK1045" s="149"/>
      <c r="AL1045" s="149"/>
      <c r="AM1045" s="149"/>
      <c r="AN1045" s="149"/>
      <c r="AO1045" s="149"/>
      <c r="AP1045" s="149"/>
      <c r="AQ1045" s="149"/>
      <c r="AR1045" s="149"/>
      <c r="AS1045" s="149"/>
      <c r="AT1045" s="149"/>
      <c r="AU1045" s="149"/>
      <c r="AV1045" s="149"/>
      <c r="AW1045" s="149"/>
      <c r="AX1045" s="150"/>
      <c r="AY1045" s="149"/>
      <c r="AZ1045" s="149"/>
      <c r="BA1045" s="149"/>
      <c r="BB1045" s="149"/>
      <c r="BC1045" s="252"/>
    </row>
    <row r="1046" spans="1:55" s="253" customFormat="1" x14ac:dyDescent="0.2">
      <c r="A1046" s="136"/>
      <c r="B1046" s="136"/>
      <c r="C1046" s="138"/>
      <c r="D1046" s="138"/>
      <c r="E1046" s="138"/>
      <c r="F1046" s="138"/>
      <c r="G1046" s="218"/>
      <c r="H1046" s="138"/>
      <c r="I1046" s="138"/>
      <c r="J1046" s="138"/>
      <c r="K1046" s="138"/>
      <c r="L1046" s="138"/>
      <c r="M1046" s="138"/>
      <c r="N1046" s="138"/>
      <c r="O1046" s="138"/>
      <c r="P1046" s="138"/>
      <c r="Q1046" s="138"/>
      <c r="R1046" s="138"/>
      <c r="S1046" s="138"/>
      <c r="T1046" s="138"/>
      <c r="U1046" s="138"/>
      <c r="V1046" s="138"/>
      <c r="W1046" s="138"/>
      <c r="X1046" s="136"/>
      <c r="Y1046" s="144"/>
      <c r="Z1046" s="145"/>
      <c r="AA1046" s="145"/>
      <c r="AB1046" s="146"/>
      <c r="AC1046" s="146"/>
      <c r="AD1046" s="146"/>
      <c r="AE1046" s="147"/>
      <c r="AF1046" s="148"/>
      <c r="AG1046" s="148"/>
      <c r="AH1046" s="148"/>
      <c r="AI1046" s="148"/>
      <c r="AJ1046" s="148"/>
      <c r="AK1046" s="149"/>
      <c r="AL1046" s="149"/>
      <c r="AM1046" s="149"/>
      <c r="AN1046" s="149"/>
      <c r="AO1046" s="149"/>
      <c r="AP1046" s="149"/>
      <c r="AQ1046" s="149"/>
      <c r="AR1046" s="149"/>
      <c r="AS1046" s="149"/>
      <c r="AT1046" s="149"/>
      <c r="AU1046" s="149"/>
      <c r="AV1046" s="149"/>
      <c r="AW1046" s="149"/>
      <c r="AX1046" s="150"/>
      <c r="AY1046" s="149"/>
      <c r="AZ1046" s="149"/>
      <c r="BA1046" s="149"/>
      <c r="BB1046" s="149"/>
      <c r="BC1046" s="252"/>
    </row>
    <row r="1047" spans="1:55" s="253" customFormat="1" x14ac:dyDescent="0.2">
      <c r="A1047" s="136"/>
      <c r="B1047" s="136"/>
      <c r="C1047" s="138"/>
      <c r="D1047" s="138"/>
      <c r="E1047" s="138"/>
      <c r="F1047" s="138"/>
      <c r="G1047" s="218"/>
      <c r="H1047" s="138"/>
      <c r="I1047" s="138"/>
      <c r="J1047" s="138"/>
      <c r="K1047" s="138"/>
      <c r="L1047" s="138"/>
      <c r="M1047" s="138"/>
      <c r="N1047" s="138"/>
      <c r="O1047" s="138"/>
      <c r="P1047" s="138"/>
      <c r="Q1047" s="138"/>
      <c r="R1047" s="138"/>
      <c r="S1047" s="138"/>
      <c r="T1047" s="138"/>
      <c r="U1047" s="138"/>
      <c r="V1047" s="138"/>
      <c r="W1047" s="138"/>
      <c r="X1047" s="136"/>
      <c r="Y1047" s="144"/>
      <c r="Z1047" s="145"/>
      <c r="AA1047" s="145"/>
      <c r="AB1047" s="146"/>
      <c r="AC1047" s="146"/>
      <c r="AD1047" s="146"/>
      <c r="AE1047" s="147"/>
      <c r="AF1047" s="148"/>
      <c r="AG1047" s="148"/>
      <c r="AH1047" s="148"/>
      <c r="AI1047" s="148"/>
      <c r="AJ1047" s="148"/>
      <c r="AK1047" s="149"/>
      <c r="AL1047" s="149"/>
      <c r="AM1047" s="149"/>
      <c r="AN1047" s="149"/>
      <c r="AO1047" s="149"/>
      <c r="AP1047" s="149"/>
      <c r="AQ1047" s="149"/>
      <c r="AR1047" s="149"/>
      <c r="AS1047" s="149"/>
      <c r="AT1047" s="149"/>
      <c r="AU1047" s="149"/>
      <c r="AV1047" s="149"/>
      <c r="AW1047" s="149"/>
      <c r="AX1047" s="150"/>
      <c r="AY1047" s="149"/>
      <c r="AZ1047" s="149"/>
      <c r="BA1047" s="149"/>
      <c r="BB1047" s="149"/>
      <c r="BC1047" s="252"/>
    </row>
    <row r="1048" spans="1:55" s="253" customFormat="1" x14ac:dyDescent="0.2">
      <c r="A1048" s="136"/>
      <c r="B1048" s="136"/>
      <c r="C1048" s="138"/>
      <c r="D1048" s="138"/>
      <c r="E1048" s="138"/>
      <c r="F1048" s="138"/>
      <c r="G1048" s="218"/>
      <c r="H1048" s="138"/>
      <c r="I1048" s="138"/>
      <c r="J1048" s="138"/>
      <c r="K1048" s="138"/>
      <c r="L1048" s="138"/>
      <c r="M1048" s="138"/>
      <c r="N1048" s="138"/>
      <c r="O1048" s="138"/>
      <c r="P1048" s="138"/>
      <c r="Q1048" s="138"/>
      <c r="R1048" s="138"/>
      <c r="S1048" s="138"/>
      <c r="T1048" s="138"/>
      <c r="U1048" s="138"/>
      <c r="V1048" s="138"/>
      <c r="W1048" s="138"/>
      <c r="X1048" s="136"/>
      <c r="Y1048" s="144"/>
      <c r="Z1048" s="145"/>
      <c r="AA1048" s="145"/>
      <c r="AB1048" s="146"/>
      <c r="AC1048" s="146"/>
      <c r="AD1048" s="146"/>
      <c r="AE1048" s="147"/>
      <c r="AF1048" s="148"/>
      <c r="AG1048" s="148"/>
      <c r="AH1048" s="148"/>
      <c r="AI1048" s="148"/>
      <c r="AJ1048" s="148"/>
      <c r="AK1048" s="149"/>
      <c r="AL1048" s="149"/>
      <c r="AM1048" s="149"/>
      <c r="AN1048" s="149"/>
      <c r="AO1048" s="149"/>
      <c r="AP1048" s="149"/>
      <c r="AQ1048" s="149"/>
      <c r="AR1048" s="149"/>
      <c r="AS1048" s="149"/>
      <c r="AT1048" s="149"/>
      <c r="AU1048" s="149"/>
      <c r="AV1048" s="149"/>
      <c r="AW1048" s="149"/>
      <c r="AX1048" s="150"/>
      <c r="AY1048" s="149"/>
      <c r="AZ1048" s="149"/>
      <c r="BA1048" s="149"/>
      <c r="BB1048" s="149"/>
      <c r="BC1048" s="252"/>
    </row>
    <row r="1049" spans="1:55" s="253" customFormat="1" x14ac:dyDescent="0.2">
      <c r="A1049" s="136"/>
      <c r="B1049" s="136"/>
      <c r="C1049" s="138"/>
      <c r="D1049" s="138"/>
      <c r="E1049" s="138"/>
      <c r="F1049" s="138"/>
      <c r="G1049" s="218"/>
      <c r="H1049" s="138"/>
      <c r="I1049" s="138"/>
      <c r="J1049" s="138"/>
      <c r="K1049" s="138"/>
      <c r="L1049" s="138"/>
      <c r="M1049" s="138"/>
      <c r="N1049" s="138"/>
      <c r="O1049" s="138"/>
      <c r="P1049" s="138"/>
      <c r="Q1049" s="138"/>
      <c r="R1049" s="138"/>
      <c r="S1049" s="138"/>
      <c r="T1049" s="138"/>
      <c r="U1049" s="138"/>
      <c r="V1049" s="138"/>
      <c r="W1049" s="138"/>
      <c r="X1049" s="136"/>
      <c r="Y1049" s="144"/>
      <c r="Z1049" s="145"/>
      <c r="AA1049" s="145"/>
      <c r="AB1049" s="146"/>
      <c r="AC1049" s="146"/>
      <c r="AD1049" s="146"/>
      <c r="AE1049" s="147"/>
      <c r="AF1049" s="148"/>
      <c r="AG1049" s="148"/>
      <c r="AH1049" s="148"/>
      <c r="AI1049" s="148"/>
      <c r="AJ1049" s="148"/>
      <c r="AK1049" s="149"/>
      <c r="AL1049" s="149"/>
      <c r="AM1049" s="149"/>
      <c r="AN1049" s="149"/>
      <c r="AO1049" s="149"/>
      <c r="AP1049" s="149"/>
      <c r="AQ1049" s="149"/>
      <c r="AR1049" s="149"/>
      <c r="AS1049" s="149"/>
      <c r="AT1049" s="149"/>
      <c r="AU1049" s="149"/>
      <c r="AV1049" s="149"/>
      <c r="AW1049" s="149"/>
      <c r="AX1049" s="150"/>
      <c r="AY1049" s="149"/>
      <c r="AZ1049" s="149"/>
      <c r="BA1049" s="149"/>
      <c r="BB1049" s="149"/>
      <c r="BC1049" s="252"/>
    </row>
    <row r="1050" spans="1:55" s="253" customFormat="1" x14ac:dyDescent="0.2">
      <c r="A1050" s="136"/>
      <c r="B1050" s="136"/>
      <c r="C1050" s="138"/>
      <c r="D1050" s="138"/>
      <c r="E1050" s="138"/>
      <c r="F1050" s="138"/>
      <c r="G1050" s="218"/>
      <c r="H1050" s="138"/>
      <c r="I1050" s="138"/>
      <c r="J1050" s="138"/>
      <c r="K1050" s="138"/>
      <c r="L1050" s="138"/>
      <c r="M1050" s="138"/>
      <c r="N1050" s="138"/>
      <c r="O1050" s="138"/>
      <c r="P1050" s="138"/>
      <c r="Q1050" s="138"/>
      <c r="R1050" s="138"/>
      <c r="S1050" s="138"/>
      <c r="T1050" s="138"/>
      <c r="U1050" s="138"/>
      <c r="V1050" s="138"/>
      <c r="W1050" s="138"/>
      <c r="X1050" s="136"/>
      <c r="Y1050" s="144"/>
      <c r="Z1050" s="145"/>
      <c r="AA1050" s="145"/>
      <c r="AB1050" s="146"/>
      <c r="AC1050" s="146"/>
      <c r="AD1050" s="146"/>
      <c r="AE1050" s="147"/>
      <c r="AF1050" s="148"/>
      <c r="AG1050" s="148"/>
      <c r="AH1050" s="148"/>
      <c r="AI1050" s="148"/>
      <c r="AJ1050" s="148"/>
      <c r="AK1050" s="149"/>
      <c r="AL1050" s="149"/>
      <c r="AM1050" s="149"/>
      <c r="AN1050" s="149"/>
      <c r="AO1050" s="149"/>
      <c r="AP1050" s="149"/>
      <c r="AQ1050" s="149"/>
      <c r="AR1050" s="149"/>
      <c r="AS1050" s="149"/>
      <c r="AT1050" s="149"/>
      <c r="AU1050" s="149"/>
      <c r="AV1050" s="149"/>
      <c r="AW1050" s="149"/>
      <c r="AX1050" s="150"/>
      <c r="AY1050" s="149"/>
      <c r="AZ1050" s="149"/>
      <c r="BA1050" s="149"/>
      <c r="BB1050" s="149"/>
      <c r="BC1050" s="252"/>
    </row>
    <row r="1051" spans="1:55" s="253" customFormat="1" x14ac:dyDescent="0.2">
      <c r="A1051" s="136"/>
      <c r="B1051" s="136"/>
      <c r="C1051" s="138"/>
      <c r="D1051" s="138"/>
      <c r="E1051" s="138"/>
      <c r="F1051" s="138"/>
      <c r="G1051" s="218"/>
      <c r="H1051" s="138"/>
      <c r="I1051" s="138"/>
      <c r="J1051" s="138"/>
      <c r="K1051" s="138"/>
      <c r="L1051" s="138"/>
      <c r="M1051" s="138"/>
      <c r="N1051" s="138"/>
      <c r="O1051" s="138"/>
      <c r="P1051" s="138"/>
      <c r="Q1051" s="138"/>
      <c r="R1051" s="138"/>
      <c r="S1051" s="138"/>
      <c r="T1051" s="138"/>
      <c r="U1051" s="138"/>
      <c r="V1051" s="138"/>
      <c r="W1051" s="138"/>
      <c r="X1051" s="136"/>
      <c r="Y1051" s="144"/>
      <c r="Z1051" s="145"/>
      <c r="AA1051" s="145"/>
      <c r="AB1051" s="146"/>
      <c r="AC1051" s="146"/>
      <c r="AD1051" s="146"/>
      <c r="AE1051" s="147"/>
      <c r="AF1051" s="148"/>
      <c r="AG1051" s="148"/>
      <c r="AH1051" s="148"/>
      <c r="AI1051" s="148"/>
      <c r="AJ1051" s="148"/>
      <c r="AK1051" s="149"/>
      <c r="AL1051" s="149"/>
      <c r="AM1051" s="149"/>
      <c r="AN1051" s="149"/>
      <c r="AO1051" s="149"/>
      <c r="AP1051" s="149"/>
      <c r="AQ1051" s="149"/>
      <c r="AR1051" s="149"/>
      <c r="AS1051" s="149"/>
      <c r="AT1051" s="149"/>
      <c r="AU1051" s="149"/>
      <c r="AV1051" s="149"/>
      <c r="AW1051" s="149"/>
      <c r="AX1051" s="150"/>
      <c r="AY1051" s="149"/>
      <c r="AZ1051" s="149"/>
      <c r="BA1051" s="149"/>
      <c r="BB1051" s="149"/>
      <c r="BC1051" s="252"/>
    </row>
    <row r="1052" spans="1:55" s="253" customFormat="1" x14ac:dyDescent="0.2">
      <c r="A1052" s="136"/>
      <c r="B1052" s="136"/>
      <c r="C1052" s="138"/>
      <c r="D1052" s="138"/>
      <c r="E1052" s="138"/>
      <c r="F1052" s="138"/>
      <c r="G1052" s="218"/>
      <c r="H1052" s="138"/>
      <c r="I1052" s="138"/>
      <c r="J1052" s="138"/>
      <c r="K1052" s="138"/>
      <c r="L1052" s="138"/>
      <c r="M1052" s="138"/>
      <c r="N1052" s="138"/>
      <c r="O1052" s="138"/>
      <c r="P1052" s="138"/>
      <c r="Q1052" s="138"/>
      <c r="R1052" s="138"/>
      <c r="S1052" s="138"/>
      <c r="T1052" s="138"/>
      <c r="U1052" s="138"/>
      <c r="V1052" s="138"/>
      <c r="W1052" s="138"/>
      <c r="X1052" s="136"/>
      <c r="Y1052" s="144"/>
      <c r="Z1052" s="145"/>
      <c r="AA1052" s="145"/>
      <c r="AB1052" s="146"/>
      <c r="AC1052" s="146"/>
      <c r="AD1052" s="146"/>
      <c r="AE1052" s="147"/>
      <c r="AF1052" s="148"/>
      <c r="AG1052" s="148"/>
      <c r="AH1052" s="148"/>
      <c r="AI1052" s="148"/>
      <c r="AJ1052" s="148"/>
      <c r="AK1052" s="149"/>
      <c r="AL1052" s="149"/>
      <c r="AM1052" s="149"/>
      <c r="AN1052" s="149"/>
      <c r="AO1052" s="149"/>
      <c r="AP1052" s="149"/>
      <c r="AQ1052" s="149"/>
      <c r="AR1052" s="149"/>
      <c r="AS1052" s="149"/>
      <c r="AT1052" s="149"/>
      <c r="AU1052" s="149"/>
      <c r="AV1052" s="149"/>
      <c r="AW1052" s="149"/>
      <c r="AX1052" s="150"/>
      <c r="AY1052" s="149"/>
      <c r="AZ1052" s="149"/>
      <c r="BA1052" s="149"/>
      <c r="BB1052" s="149"/>
      <c r="BC1052" s="252"/>
    </row>
    <row r="1053" spans="1:55" s="253" customFormat="1" x14ac:dyDescent="0.2">
      <c r="A1053" s="136"/>
      <c r="B1053" s="136"/>
      <c r="C1053" s="138"/>
      <c r="D1053" s="138"/>
      <c r="E1053" s="138"/>
      <c r="F1053" s="138"/>
      <c r="G1053" s="218"/>
      <c r="H1053" s="138"/>
      <c r="I1053" s="138"/>
      <c r="J1053" s="138"/>
      <c r="K1053" s="138"/>
      <c r="L1053" s="138"/>
      <c r="M1053" s="138"/>
      <c r="N1053" s="138"/>
      <c r="O1053" s="138"/>
      <c r="P1053" s="138"/>
      <c r="Q1053" s="138"/>
      <c r="R1053" s="138"/>
      <c r="S1053" s="138"/>
      <c r="T1053" s="138"/>
      <c r="U1053" s="138"/>
      <c r="V1053" s="138"/>
      <c r="W1053" s="138"/>
      <c r="X1053" s="136"/>
      <c r="Y1053" s="144"/>
      <c r="Z1053" s="145"/>
      <c r="AA1053" s="145"/>
      <c r="AB1053" s="146"/>
      <c r="AC1053" s="146"/>
      <c r="AD1053" s="146"/>
      <c r="AE1053" s="147"/>
      <c r="AF1053" s="148"/>
      <c r="AG1053" s="148"/>
      <c r="AH1053" s="148"/>
      <c r="AI1053" s="148"/>
      <c r="AJ1053" s="148"/>
      <c r="AK1053" s="149"/>
      <c r="AL1053" s="149"/>
      <c r="AM1053" s="149"/>
      <c r="AN1053" s="149"/>
      <c r="AO1053" s="149"/>
      <c r="AP1053" s="149"/>
      <c r="AQ1053" s="149"/>
      <c r="AR1053" s="149"/>
      <c r="AS1053" s="149"/>
      <c r="AT1053" s="149"/>
      <c r="AU1053" s="149"/>
      <c r="AV1053" s="149"/>
      <c r="AW1053" s="149"/>
      <c r="AX1053" s="150"/>
      <c r="AY1053" s="149"/>
      <c r="AZ1053" s="149"/>
      <c r="BA1053" s="149"/>
      <c r="BB1053" s="149"/>
      <c r="BC1053" s="252"/>
    </row>
    <row r="1054" spans="1:55" s="253" customFormat="1" x14ac:dyDescent="0.2">
      <c r="A1054" s="136"/>
      <c r="B1054" s="136"/>
      <c r="C1054" s="138"/>
      <c r="D1054" s="138"/>
      <c r="E1054" s="138"/>
      <c r="F1054" s="138"/>
      <c r="G1054" s="218"/>
      <c r="H1054" s="138"/>
      <c r="I1054" s="138"/>
      <c r="J1054" s="138"/>
      <c r="K1054" s="138"/>
      <c r="L1054" s="138"/>
      <c r="M1054" s="138"/>
      <c r="N1054" s="138"/>
      <c r="O1054" s="138"/>
      <c r="P1054" s="138"/>
      <c r="Q1054" s="138"/>
      <c r="R1054" s="138"/>
      <c r="S1054" s="138"/>
      <c r="T1054" s="138"/>
      <c r="U1054" s="138"/>
      <c r="V1054" s="138"/>
      <c r="W1054" s="138"/>
      <c r="X1054" s="136"/>
      <c r="Y1054" s="144"/>
      <c r="Z1054" s="145"/>
      <c r="AA1054" s="145"/>
      <c r="AB1054" s="146"/>
      <c r="AC1054" s="146"/>
      <c r="AD1054" s="146"/>
      <c r="AE1054" s="147"/>
      <c r="AF1054" s="148"/>
      <c r="AG1054" s="148"/>
      <c r="AH1054" s="148"/>
      <c r="AI1054" s="148"/>
      <c r="AJ1054" s="148"/>
      <c r="AK1054" s="149"/>
      <c r="AL1054" s="149"/>
      <c r="AM1054" s="149"/>
      <c r="AN1054" s="149"/>
      <c r="AO1054" s="149"/>
      <c r="AP1054" s="149"/>
      <c r="AQ1054" s="149"/>
      <c r="AR1054" s="149"/>
      <c r="AS1054" s="149"/>
      <c r="AT1054" s="149"/>
      <c r="AU1054" s="149"/>
      <c r="AV1054" s="149"/>
      <c r="AW1054" s="149"/>
      <c r="AX1054" s="150"/>
      <c r="AY1054" s="149"/>
      <c r="AZ1054" s="149"/>
      <c r="BA1054" s="149"/>
      <c r="BB1054" s="149"/>
      <c r="BC1054" s="252"/>
    </row>
    <row r="1055" spans="1:55" s="253" customFormat="1" x14ac:dyDescent="0.2">
      <c r="A1055" s="136"/>
      <c r="B1055" s="136"/>
      <c r="C1055" s="138"/>
      <c r="D1055" s="138"/>
      <c r="E1055" s="138"/>
      <c r="F1055" s="138"/>
      <c r="G1055" s="218"/>
      <c r="H1055" s="138"/>
      <c r="I1055" s="138"/>
      <c r="J1055" s="138"/>
      <c r="K1055" s="138"/>
      <c r="L1055" s="138"/>
      <c r="M1055" s="138"/>
      <c r="N1055" s="138"/>
      <c r="O1055" s="138"/>
      <c r="P1055" s="138"/>
      <c r="Q1055" s="138"/>
      <c r="R1055" s="138"/>
      <c r="S1055" s="138"/>
      <c r="T1055" s="138"/>
      <c r="U1055" s="138"/>
      <c r="V1055" s="138"/>
      <c r="W1055" s="138"/>
      <c r="X1055" s="136"/>
      <c r="Y1055" s="144"/>
      <c r="Z1055" s="145"/>
      <c r="AA1055" s="145"/>
      <c r="AB1055" s="146"/>
      <c r="AC1055" s="146"/>
      <c r="AD1055" s="146"/>
      <c r="AE1055" s="147"/>
      <c r="AF1055" s="148"/>
      <c r="AG1055" s="148"/>
      <c r="AH1055" s="148"/>
      <c r="AI1055" s="148"/>
      <c r="AJ1055" s="148"/>
      <c r="AK1055" s="149"/>
      <c r="AL1055" s="149"/>
      <c r="AM1055" s="149"/>
      <c r="AN1055" s="149"/>
      <c r="AO1055" s="149"/>
      <c r="AP1055" s="149"/>
      <c r="AQ1055" s="149"/>
      <c r="AR1055" s="149"/>
      <c r="AS1055" s="149"/>
      <c r="AT1055" s="149"/>
      <c r="AU1055" s="149"/>
      <c r="AV1055" s="149"/>
      <c r="AW1055" s="149"/>
      <c r="AX1055" s="150"/>
      <c r="AY1055" s="149"/>
      <c r="AZ1055" s="149"/>
      <c r="BA1055" s="149"/>
      <c r="BB1055" s="149"/>
      <c r="BC1055" s="252"/>
    </row>
    <row r="1056" spans="1:55" s="253" customFormat="1" x14ac:dyDescent="0.2">
      <c r="A1056" s="136"/>
      <c r="B1056" s="136"/>
      <c r="C1056" s="138"/>
      <c r="D1056" s="138"/>
      <c r="E1056" s="138"/>
      <c r="F1056" s="138"/>
      <c r="G1056" s="218"/>
      <c r="H1056" s="138"/>
      <c r="I1056" s="138"/>
      <c r="J1056" s="138"/>
      <c r="K1056" s="138"/>
      <c r="L1056" s="138"/>
      <c r="M1056" s="138"/>
      <c r="N1056" s="138"/>
      <c r="O1056" s="138"/>
      <c r="P1056" s="138"/>
      <c r="Q1056" s="138"/>
      <c r="R1056" s="138"/>
      <c r="S1056" s="138"/>
      <c r="T1056" s="138"/>
      <c r="U1056" s="138"/>
      <c r="V1056" s="138"/>
      <c r="W1056" s="138"/>
      <c r="X1056" s="136"/>
      <c r="Y1056" s="144"/>
      <c r="Z1056" s="145"/>
      <c r="AA1056" s="145"/>
      <c r="AB1056" s="146"/>
      <c r="AC1056" s="146"/>
      <c r="AD1056" s="146"/>
      <c r="AE1056" s="147"/>
      <c r="AF1056" s="148"/>
      <c r="AG1056" s="148"/>
      <c r="AH1056" s="148"/>
      <c r="AI1056" s="148"/>
      <c r="AJ1056" s="148"/>
      <c r="AK1056" s="149"/>
      <c r="AL1056" s="149"/>
      <c r="AM1056" s="149"/>
      <c r="AN1056" s="149"/>
      <c r="AO1056" s="149"/>
      <c r="AP1056" s="149"/>
      <c r="AQ1056" s="149"/>
      <c r="AR1056" s="149"/>
      <c r="AS1056" s="149"/>
      <c r="AT1056" s="149"/>
      <c r="AU1056" s="149"/>
      <c r="AV1056" s="149"/>
      <c r="AW1056" s="149"/>
      <c r="AX1056" s="150"/>
      <c r="AY1056" s="149"/>
      <c r="AZ1056" s="149"/>
      <c r="BA1056" s="149"/>
      <c r="BB1056" s="149"/>
      <c r="BC1056" s="252"/>
    </row>
    <row r="1057" spans="1:55" s="253" customFormat="1" x14ac:dyDescent="0.2">
      <c r="A1057" s="136"/>
      <c r="B1057" s="136"/>
      <c r="C1057" s="138"/>
      <c r="D1057" s="138"/>
      <c r="E1057" s="138"/>
      <c r="F1057" s="138"/>
      <c r="G1057" s="218"/>
      <c r="H1057" s="138"/>
      <c r="I1057" s="138"/>
      <c r="J1057" s="138"/>
      <c r="K1057" s="138"/>
      <c r="L1057" s="138"/>
      <c r="M1057" s="138"/>
      <c r="N1057" s="138"/>
      <c r="O1057" s="138"/>
      <c r="P1057" s="138"/>
      <c r="Q1057" s="138"/>
      <c r="R1057" s="138"/>
      <c r="S1057" s="138"/>
      <c r="T1057" s="138"/>
      <c r="U1057" s="138"/>
      <c r="V1057" s="138"/>
      <c r="W1057" s="138"/>
      <c r="X1057" s="136"/>
      <c r="Y1057" s="144"/>
      <c r="Z1057" s="145"/>
      <c r="AA1057" s="145"/>
      <c r="AB1057" s="146"/>
      <c r="AC1057" s="146"/>
      <c r="AD1057" s="146"/>
      <c r="AE1057" s="147"/>
      <c r="AF1057" s="148"/>
      <c r="AG1057" s="148"/>
      <c r="AH1057" s="148"/>
      <c r="AI1057" s="148"/>
      <c r="AJ1057" s="148"/>
      <c r="AK1057" s="149"/>
      <c r="AL1057" s="149"/>
      <c r="AM1057" s="149"/>
      <c r="AN1057" s="149"/>
      <c r="AO1057" s="149"/>
      <c r="AP1057" s="149"/>
      <c r="AQ1057" s="149"/>
      <c r="AR1057" s="149"/>
      <c r="AS1057" s="149"/>
      <c r="AT1057" s="149"/>
      <c r="AU1057" s="149"/>
      <c r="AV1057" s="149"/>
      <c r="AW1057" s="149"/>
      <c r="AX1057" s="150"/>
      <c r="AY1057" s="149"/>
      <c r="AZ1057" s="149"/>
      <c r="BA1057" s="149"/>
      <c r="BB1057" s="149"/>
      <c r="BC1057" s="252"/>
    </row>
    <row r="1058" spans="1:55" s="253" customFormat="1" x14ac:dyDescent="0.2">
      <c r="A1058" s="136"/>
      <c r="B1058" s="136"/>
      <c r="C1058" s="138"/>
      <c r="D1058" s="138"/>
      <c r="E1058" s="138"/>
      <c r="F1058" s="138"/>
      <c r="G1058" s="218"/>
      <c r="H1058" s="138"/>
      <c r="I1058" s="138"/>
      <c r="J1058" s="138"/>
      <c r="K1058" s="138"/>
      <c r="L1058" s="138"/>
      <c r="M1058" s="138"/>
      <c r="N1058" s="138"/>
      <c r="O1058" s="138"/>
      <c r="P1058" s="138"/>
      <c r="Q1058" s="138"/>
      <c r="R1058" s="138"/>
      <c r="S1058" s="138"/>
      <c r="T1058" s="138"/>
      <c r="U1058" s="138"/>
      <c r="V1058" s="138"/>
      <c r="W1058" s="138"/>
      <c r="X1058" s="136"/>
      <c r="Y1058" s="144"/>
      <c r="Z1058" s="145"/>
      <c r="AA1058" s="145"/>
      <c r="AB1058" s="146"/>
      <c r="AC1058" s="146"/>
      <c r="AD1058" s="146"/>
      <c r="AE1058" s="147"/>
      <c r="AF1058" s="148"/>
      <c r="AG1058" s="148"/>
      <c r="AH1058" s="148"/>
      <c r="AI1058" s="148"/>
      <c r="AJ1058" s="148"/>
      <c r="AK1058" s="149"/>
      <c r="AL1058" s="149"/>
      <c r="AM1058" s="149"/>
      <c r="AN1058" s="149"/>
      <c r="AO1058" s="149"/>
      <c r="AP1058" s="149"/>
      <c r="AQ1058" s="149"/>
      <c r="AR1058" s="149"/>
      <c r="AS1058" s="149"/>
      <c r="AT1058" s="149"/>
      <c r="AU1058" s="149"/>
      <c r="AV1058" s="149"/>
      <c r="AW1058" s="149"/>
      <c r="AX1058" s="150"/>
      <c r="AY1058" s="149"/>
      <c r="AZ1058" s="149"/>
      <c r="BA1058" s="149"/>
      <c r="BB1058" s="149"/>
      <c r="BC1058" s="252"/>
    </row>
    <row r="1059" spans="1:55" s="253" customFormat="1" x14ac:dyDescent="0.2">
      <c r="A1059" s="136"/>
      <c r="B1059" s="136"/>
      <c r="C1059" s="138"/>
      <c r="D1059" s="138"/>
      <c r="E1059" s="138"/>
      <c r="F1059" s="138"/>
      <c r="G1059" s="218"/>
      <c r="H1059" s="138"/>
      <c r="I1059" s="138"/>
      <c r="J1059" s="138"/>
      <c r="K1059" s="138"/>
      <c r="L1059" s="138"/>
      <c r="M1059" s="138"/>
      <c r="N1059" s="138"/>
      <c r="O1059" s="138"/>
      <c r="P1059" s="138"/>
      <c r="Q1059" s="138"/>
      <c r="R1059" s="138"/>
      <c r="S1059" s="138"/>
      <c r="T1059" s="138"/>
      <c r="U1059" s="138"/>
      <c r="V1059" s="138"/>
      <c r="W1059" s="138"/>
      <c r="X1059" s="136"/>
      <c r="Y1059" s="144"/>
      <c r="Z1059" s="145"/>
      <c r="AA1059" s="145"/>
      <c r="AB1059" s="146"/>
      <c r="AC1059" s="146"/>
      <c r="AD1059" s="146"/>
      <c r="AE1059" s="147"/>
      <c r="AF1059" s="148"/>
      <c r="AG1059" s="148"/>
      <c r="AH1059" s="148"/>
      <c r="AI1059" s="148"/>
      <c r="AJ1059" s="148"/>
      <c r="AK1059" s="149"/>
      <c r="AL1059" s="149"/>
      <c r="AM1059" s="149"/>
      <c r="AN1059" s="149"/>
      <c r="AO1059" s="149"/>
      <c r="AP1059" s="149"/>
      <c r="AQ1059" s="149"/>
      <c r="AR1059" s="149"/>
      <c r="AS1059" s="149"/>
      <c r="AT1059" s="149"/>
      <c r="AU1059" s="149"/>
      <c r="AV1059" s="149"/>
      <c r="AW1059" s="149"/>
      <c r="AX1059" s="150"/>
      <c r="AY1059" s="149"/>
      <c r="AZ1059" s="149"/>
      <c r="BA1059" s="149"/>
      <c r="BB1059" s="149"/>
      <c r="BC1059" s="252"/>
    </row>
    <row r="1060" spans="1:55" s="253" customFormat="1" x14ac:dyDescent="0.2">
      <c r="A1060" s="136"/>
      <c r="B1060" s="136"/>
      <c r="C1060" s="138"/>
      <c r="D1060" s="138"/>
      <c r="E1060" s="138"/>
      <c r="F1060" s="138"/>
      <c r="G1060" s="218"/>
      <c r="H1060" s="138"/>
      <c r="I1060" s="138"/>
      <c r="J1060" s="138"/>
      <c r="K1060" s="138"/>
      <c r="L1060" s="138"/>
      <c r="M1060" s="138"/>
      <c r="N1060" s="138"/>
      <c r="O1060" s="138"/>
      <c r="P1060" s="138"/>
      <c r="Q1060" s="138"/>
      <c r="R1060" s="138"/>
      <c r="S1060" s="138"/>
      <c r="T1060" s="138"/>
      <c r="U1060" s="138"/>
      <c r="V1060" s="138"/>
      <c r="W1060" s="138"/>
      <c r="X1060" s="136"/>
      <c r="Y1060" s="144"/>
      <c r="Z1060" s="145"/>
      <c r="AA1060" s="145"/>
      <c r="AB1060" s="146"/>
      <c r="AC1060" s="146"/>
      <c r="AD1060" s="146"/>
      <c r="AE1060" s="147"/>
      <c r="AF1060" s="148"/>
      <c r="AG1060" s="148"/>
      <c r="AH1060" s="148"/>
      <c r="AI1060" s="148"/>
      <c r="AJ1060" s="148"/>
      <c r="AK1060" s="149"/>
      <c r="AL1060" s="149"/>
      <c r="AM1060" s="149"/>
      <c r="AN1060" s="149"/>
      <c r="AO1060" s="149"/>
      <c r="AP1060" s="149"/>
      <c r="AQ1060" s="149"/>
      <c r="AR1060" s="149"/>
      <c r="AS1060" s="149"/>
      <c r="AT1060" s="149"/>
      <c r="AU1060" s="149"/>
      <c r="AV1060" s="149"/>
      <c r="AW1060" s="149"/>
      <c r="AX1060" s="150"/>
      <c r="AY1060" s="149"/>
      <c r="AZ1060" s="149"/>
      <c r="BA1060" s="149"/>
      <c r="BB1060" s="149"/>
      <c r="BC1060" s="252"/>
    </row>
    <row r="1061" spans="1:55" s="253" customFormat="1" x14ac:dyDescent="0.2">
      <c r="A1061" s="136"/>
      <c r="B1061" s="136"/>
      <c r="C1061" s="138"/>
      <c r="D1061" s="138"/>
      <c r="E1061" s="138"/>
      <c r="F1061" s="138"/>
      <c r="G1061" s="218"/>
      <c r="H1061" s="138"/>
      <c r="I1061" s="138"/>
      <c r="J1061" s="138"/>
      <c r="K1061" s="138"/>
      <c r="L1061" s="138"/>
      <c r="M1061" s="138"/>
      <c r="N1061" s="138"/>
      <c r="O1061" s="138"/>
      <c r="P1061" s="138"/>
      <c r="Q1061" s="138"/>
      <c r="R1061" s="138"/>
      <c r="S1061" s="138"/>
      <c r="T1061" s="138"/>
      <c r="U1061" s="138"/>
      <c r="V1061" s="138"/>
      <c r="W1061" s="138"/>
      <c r="X1061" s="136"/>
      <c r="Y1061" s="144"/>
      <c r="Z1061" s="145"/>
      <c r="AA1061" s="145"/>
      <c r="AB1061" s="146"/>
      <c r="AC1061" s="146"/>
      <c r="AD1061" s="146"/>
      <c r="AE1061" s="147"/>
      <c r="AF1061" s="148"/>
      <c r="AG1061" s="148"/>
      <c r="AH1061" s="148"/>
      <c r="AI1061" s="148"/>
      <c r="AJ1061" s="148"/>
      <c r="AK1061" s="149"/>
      <c r="AL1061" s="149"/>
      <c r="AM1061" s="149"/>
      <c r="AN1061" s="149"/>
      <c r="AO1061" s="149"/>
      <c r="AP1061" s="149"/>
      <c r="AQ1061" s="149"/>
      <c r="AR1061" s="149"/>
      <c r="AS1061" s="149"/>
      <c r="AT1061" s="149"/>
      <c r="AU1061" s="149"/>
      <c r="AV1061" s="149"/>
      <c r="AW1061" s="149"/>
      <c r="AX1061" s="150"/>
      <c r="AY1061" s="149"/>
      <c r="AZ1061" s="149"/>
      <c r="BA1061" s="149"/>
      <c r="BB1061" s="149"/>
      <c r="BC1061" s="252"/>
    </row>
    <row r="1062" spans="1:55" s="253" customFormat="1" x14ac:dyDescent="0.2">
      <c r="A1062" s="136"/>
      <c r="B1062" s="136"/>
      <c r="C1062" s="138"/>
      <c r="D1062" s="138"/>
      <c r="E1062" s="138"/>
      <c r="F1062" s="138"/>
      <c r="G1062" s="218"/>
      <c r="H1062" s="138"/>
      <c r="I1062" s="138"/>
      <c r="J1062" s="138"/>
      <c r="K1062" s="138"/>
      <c r="L1062" s="138"/>
      <c r="M1062" s="138"/>
      <c r="N1062" s="138"/>
      <c r="O1062" s="138"/>
      <c r="P1062" s="138"/>
      <c r="Q1062" s="138"/>
      <c r="R1062" s="138"/>
      <c r="S1062" s="138"/>
      <c r="T1062" s="138"/>
      <c r="U1062" s="138"/>
      <c r="V1062" s="138"/>
      <c r="W1062" s="138"/>
      <c r="X1062" s="136"/>
      <c r="Y1062" s="144"/>
      <c r="Z1062" s="145"/>
      <c r="AA1062" s="145"/>
      <c r="AB1062" s="146"/>
      <c r="AC1062" s="146"/>
      <c r="AD1062" s="146"/>
      <c r="AE1062" s="147"/>
      <c r="AF1062" s="148"/>
      <c r="AG1062" s="148"/>
      <c r="AH1062" s="148"/>
      <c r="AI1062" s="148"/>
      <c r="AJ1062" s="148"/>
      <c r="AK1062" s="149"/>
      <c r="AL1062" s="149"/>
      <c r="AM1062" s="149"/>
      <c r="AN1062" s="149"/>
      <c r="AO1062" s="149"/>
      <c r="AP1062" s="149"/>
      <c r="AQ1062" s="149"/>
      <c r="AR1062" s="149"/>
      <c r="AS1062" s="149"/>
      <c r="AT1062" s="149"/>
      <c r="AU1062" s="149"/>
      <c r="AV1062" s="149"/>
      <c r="AW1062" s="149"/>
      <c r="AX1062" s="150"/>
      <c r="AY1062" s="149"/>
      <c r="AZ1062" s="149"/>
      <c r="BA1062" s="149"/>
      <c r="BB1062" s="149"/>
      <c r="BC1062" s="252"/>
    </row>
    <row r="1063" spans="1:55" s="253" customFormat="1" x14ac:dyDescent="0.2">
      <c r="A1063" s="136"/>
      <c r="B1063" s="136"/>
      <c r="C1063" s="138"/>
      <c r="D1063" s="138"/>
      <c r="E1063" s="138"/>
      <c r="F1063" s="138"/>
      <c r="G1063" s="218"/>
      <c r="H1063" s="138"/>
      <c r="I1063" s="138"/>
      <c r="J1063" s="138"/>
      <c r="K1063" s="138"/>
      <c r="L1063" s="138"/>
      <c r="M1063" s="138"/>
      <c r="N1063" s="138"/>
      <c r="O1063" s="138"/>
      <c r="P1063" s="138"/>
      <c r="Q1063" s="138"/>
      <c r="R1063" s="138"/>
      <c r="S1063" s="138"/>
      <c r="T1063" s="138"/>
      <c r="U1063" s="138"/>
      <c r="V1063" s="138"/>
      <c r="W1063" s="138"/>
      <c r="X1063" s="136"/>
      <c r="Y1063" s="144"/>
      <c r="Z1063" s="145"/>
      <c r="AA1063" s="145"/>
      <c r="AB1063" s="146"/>
      <c r="AC1063" s="146"/>
      <c r="AD1063" s="146"/>
      <c r="AE1063" s="147"/>
      <c r="AF1063" s="148"/>
      <c r="AG1063" s="148"/>
      <c r="AH1063" s="148"/>
      <c r="AI1063" s="148"/>
      <c r="AJ1063" s="148"/>
      <c r="AK1063" s="149"/>
      <c r="AL1063" s="149"/>
      <c r="AM1063" s="149"/>
      <c r="AN1063" s="149"/>
      <c r="AO1063" s="149"/>
      <c r="AP1063" s="149"/>
      <c r="AQ1063" s="149"/>
      <c r="AR1063" s="149"/>
      <c r="AS1063" s="149"/>
      <c r="AT1063" s="149"/>
      <c r="AU1063" s="149"/>
      <c r="AV1063" s="149"/>
      <c r="AW1063" s="149"/>
      <c r="AX1063" s="150"/>
      <c r="AY1063" s="149"/>
      <c r="AZ1063" s="149"/>
      <c r="BA1063" s="149"/>
      <c r="BB1063" s="149"/>
      <c r="BC1063" s="252"/>
    </row>
    <row r="1064" spans="1:55" s="253" customFormat="1" x14ac:dyDescent="0.2">
      <c r="A1064" s="136"/>
      <c r="B1064" s="136"/>
      <c r="C1064" s="138"/>
      <c r="D1064" s="138"/>
      <c r="E1064" s="138"/>
      <c r="F1064" s="138"/>
      <c r="G1064" s="218"/>
      <c r="H1064" s="138"/>
      <c r="I1064" s="138"/>
      <c r="J1064" s="138"/>
      <c r="K1064" s="138"/>
      <c r="L1064" s="138"/>
      <c r="M1064" s="138"/>
      <c r="N1064" s="138"/>
      <c r="O1064" s="138"/>
      <c r="P1064" s="138"/>
      <c r="Q1064" s="138"/>
      <c r="R1064" s="138"/>
      <c r="S1064" s="138"/>
      <c r="T1064" s="138"/>
      <c r="U1064" s="138"/>
      <c r="V1064" s="138"/>
      <c r="W1064" s="138"/>
      <c r="X1064" s="136"/>
      <c r="Y1064" s="144"/>
      <c r="Z1064" s="145"/>
      <c r="AA1064" s="145"/>
      <c r="AB1064" s="146"/>
      <c r="AC1064" s="146"/>
      <c r="AD1064" s="146"/>
      <c r="AE1064" s="147"/>
      <c r="AF1064" s="148"/>
      <c r="AG1064" s="148"/>
      <c r="AH1064" s="148"/>
      <c r="AI1064" s="148"/>
      <c r="AJ1064" s="148"/>
      <c r="AK1064" s="149"/>
      <c r="AL1064" s="149"/>
      <c r="AM1064" s="149"/>
      <c r="AN1064" s="149"/>
      <c r="AO1064" s="149"/>
      <c r="AP1064" s="149"/>
      <c r="AQ1064" s="149"/>
      <c r="AR1064" s="149"/>
      <c r="AS1064" s="149"/>
      <c r="AT1064" s="149"/>
      <c r="AU1064" s="149"/>
      <c r="AV1064" s="149"/>
      <c r="AW1064" s="149"/>
      <c r="AX1064" s="150"/>
      <c r="AY1064" s="149"/>
      <c r="AZ1064" s="149"/>
      <c r="BA1064" s="149"/>
      <c r="BB1064" s="149"/>
      <c r="BC1064" s="252"/>
    </row>
    <row r="1065" spans="1:55" s="253" customFormat="1" x14ac:dyDescent="0.2">
      <c r="A1065" s="136"/>
      <c r="B1065" s="136"/>
      <c r="C1065" s="138"/>
      <c r="D1065" s="138"/>
      <c r="E1065" s="138"/>
      <c r="F1065" s="138"/>
      <c r="G1065" s="218"/>
      <c r="H1065" s="138"/>
      <c r="I1065" s="138"/>
      <c r="J1065" s="138"/>
      <c r="K1065" s="138"/>
      <c r="L1065" s="138"/>
      <c r="M1065" s="138"/>
      <c r="N1065" s="138"/>
      <c r="O1065" s="138"/>
      <c r="P1065" s="138"/>
      <c r="Q1065" s="138"/>
      <c r="R1065" s="138"/>
      <c r="S1065" s="138"/>
      <c r="T1065" s="138"/>
      <c r="U1065" s="138"/>
      <c r="V1065" s="138"/>
      <c r="W1065" s="138"/>
      <c r="X1065" s="136"/>
      <c r="Y1065" s="144"/>
      <c r="Z1065" s="145"/>
      <c r="AA1065" s="145"/>
      <c r="AB1065" s="146"/>
      <c r="AC1065" s="146"/>
      <c r="AD1065" s="146"/>
      <c r="AE1065" s="147"/>
      <c r="AF1065" s="148"/>
      <c r="AG1065" s="148"/>
      <c r="AH1065" s="148"/>
      <c r="AI1065" s="148"/>
      <c r="AJ1065" s="148"/>
      <c r="AK1065" s="149"/>
      <c r="AL1065" s="149"/>
      <c r="AM1065" s="149"/>
      <c r="AN1065" s="149"/>
      <c r="AO1065" s="149"/>
      <c r="AP1065" s="149"/>
      <c r="AQ1065" s="149"/>
      <c r="AR1065" s="149"/>
      <c r="AS1065" s="149"/>
      <c r="AT1065" s="149"/>
      <c r="AU1065" s="149"/>
      <c r="AV1065" s="149"/>
      <c r="AW1065" s="149"/>
      <c r="AX1065" s="150"/>
      <c r="AY1065" s="149"/>
      <c r="AZ1065" s="149"/>
      <c r="BA1065" s="149"/>
      <c r="BB1065" s="149"/>
      <c r="BC1065" s="252"/>
    </row>
    <row r="1066" spans="1:55" s="253" customFormat="1" x14ac:dyDescent="0.2">
      <c r="A1066" s="136"/>
      <c r="B1066" s="136"/>
      <c r="C1066" s="138"/>
      <c r="D1066" s="138"/>
      <c r="E1066" s="138"/>
      <c r="F1066" s="138"/>
      <c r="G1066" s="218"/>
      <c r="H1066" s="138"/>
      <c r="I1066" s="138"/>
      <c r="J1066" s="138"/>
      <c r="K1066" s="138"/>
      <c r="L1066" s="138"/>
      <c r="M1066" s="138"/>
      <c r="N1066" s="138"/>
      <c r="O1066" s="138"/>
      <c r="P1066" s="138"/>
      <c r="Q1066" s="138"/>
      <c r="R1066" s="138"/>
      <c r="S1066" s="138"/>
      <c r="T1066" s="138"/>
      <c r="U1066" s="138"/>
      <c r="V1066" s="138"/>
      <c r="W1066" s="138"/>
      <c r="X1066" s="136"/>
      <c r="Y1066" s="144"/>
      <c r="Z1066" s="145"/>
      <c r="AA1066" s="145"/>
      <c r="AB1066" s="146"/>
      <c r="AC1066" s="146"/>
      <c r="AD1066" s="146"/>
      <c r="AE1066" s="147"/>
      <c r="AF1066" s="148"/>
      <c r="AG1066" s="148"/>
      <c r="AH1066" s="148"/>
      <c r="AI1066" s="148"/>
      <c r="AJ1066" s="148"/>
      <c r="AK1066" s="149"/>
      <c r="AL1066" s="149"/>
      <c r="AM1066" s="149"/>
      <c r="AN1066" s="149"/>
      <c r="AO1066" s="149"/>
      <c r="AP1066" s="149"/>
      <c r="AQ1066" s="149"/>
      <c r="AR1066" s="149"/>
      <c r="AS1066" s="149"/>
      <c r="AT1066" s="149"/>
      <c r="AU1066" s="149"/>
      <c r="AV1066" s="149"/>
      <c r="AW1066" s="149"/>
      <c r="AX1066" s="150"/>
      <c r="AY1066" s="149"/>
      <c r="AZ1066" s="149"/>
      <c r="BA1066" s="149"/>
      <c r="BB1066" s="149"/>
      <c r="BC1066" s="252"/>
    </row>
    <row r="1067" spans="1:55" s="253" customFormat="1" x14ac:dyDescent="0.2">
      <c r="A1067" s="136"/>
      <c r="B1067" s="136"/>
      <c r="C1067" s="138"/>
      <c r="D1067" s="138"/>
      <c r="E1067" s="138"/>
      <c r="F1067" s="138"/>
      <c r="G1067" s="218"/>
      <c r="H1067" s="138"/>
      <c r="I1067" s="138"/>
      <c r="J1067" s="138"/>
      <c r="K1067" s="138"/>
      <c r="L1067" s="138"/>
      <c r="M1067" s="138"/>
      <c r="N1067" s="138"/>
      <c r="O1067" s="138"/>
      <c r="P1067" s="138"/>
      <c r="Q1067" s="138"/>
      <c r="R1067" s="138"/>
      <c r="S1067" s="138"/>
      <c r="T1067" s="138"/>
      <c r="U1067" s="138"/>
      <c r="V1067" s="138"/>
      <c r="W1067" s="138"/>
      <c r="X1067" s="136"/>
      <c r="Y1067" s="144"/>
      <c r="Z1067" s="145"/>
      <c r="AA1067" s="145"/>
      <c r="AB1067" s="146"/>
      <c r="AC1067" s="146"/>
      <c r="AD1067" s="146"/>
      <c r="AE1067" s="147"/>
      <c r="AF1067" s="148"/>
      <c r="AG1067" s="148"/>
      <c r="AH1067" s="148"/>
      <c r="AI1067" s="148"/>
      <c r="AJ1067" s="148"/>
      <c r="AK1067" s="149"/>
      <c r="AL1067" s="149"/>
      <c r="AM1067" s="149"/>
      <c r="AN1067" s="149"/>
      <c r="AO1067" s="149"/>
      <c r="AP1067" s="149"/>
      <c r="AQ1067" s="149"/>
      <c r="AR1067" s="149"/>
      <c r="AS1067" s="149"/>
      <c r="AT1067" s="149"/>
      <c r="AU1067" s="149"/>
      <c r="AV1067" s="149"/>
      <c r="AW1067" s="149"/>
      <c r="AX1067" s="150"/>
      <c r="AY1067" s="149"/>
      <c r="AZ1067" s="149"/>
      <c r="BA1067" s="149"/>
      <c r="BB1067" s="149"/>
      <c r="BC1067" s="252"/>
    </row>
    <row r="1068" spans="1:55" s="253" customFormat="1" x14ac:dyDescent="0.2">
      <c r="A1068" s="136"/>
      <c r="B1068" s="136"/>
      <c r="C1068" s="138"/>
      <c r="D1068" s="138"/>
      <c r="E1068" s="138"/>
      <c r="F1068" s="138"/>
      <c r="G1068" s="218"/>
      <c r="H1068" s="138"/>
      <c r="I1068" s="138"/>
      <c r="J1068" s="138"/>
      <c r="K1068" s="138"/>
      <c r="L1068" s="138"/>
      <c r="M1068" s="138"/>
      <c r="N1068" s="138"/>
      <c r="O1068" s="138"/>
      <c r="P1068" s="138"/>
      <c r="Q1068" s="138"/>
      <c r="R1068" s="138"/>
      <c r="S1068" s="138"/>
      <c r="T1068" s="138"/>
      <c r="U1068" s="138"/>
      <c r="V1068" s="138"/>
      <c r="W1068" s="138"/>
      <c r="X1068" s="136"/>
      <c r="Y1068" s="144"/>
      <c r="Z1068" s="145"/>
      <c r="AA1068" s="145"/>
      <c r="AB1068" s="146"/>
      <c r="AC1068" s="146"/>
      <c r="AD1068" s="146"/>
      <c r="AE1068" s="147"/>
      <c r="AF1068" s="148"/>
      <c r="AG1068" s="148"/>
      <c r="AH1068" s="148"/>
      <c r="AI1068" s="148"/>
      <c r="AJ1068" s="148"/>
      <c r="AK1068" s="149"/>
      <c r="AL1068" s="149"/>
      <c r="AM1068" s="149"/>
      <c r="AN1068" s="149"/>
      <c r="AO1068" s="149"/>
      <c r="AP1068" s="149"/>
      <c r="AQ1068" s="149"/>
      <c r="AR1068" s="149"/>
      <c r="AS1068" s="149"/>
      <c r="AT1068" s="149"/>
      <c r="AU1068" s="149"/>
      <c r="AV1068" s="149"/>
      <c r="AW1068" s="149"/>
      <c r="AX1068" s="150"/>
      <c r="AY1068" s="149"/>
      <c r="AZ1068" s="149"/>
      <c r="BA1068" s="149"/>
      <c r="BB1068" s="149"/>
      <c r="BC1068" s="252"/>
    </row>
    <row r="1069" spans="1:55" s="253" customFormat="1" x14ac:dyDescent="0.2">
      <c r="A1069" s="136"/>
      <c r="B1069" s="136"/>
      <c r="C1069" s="138"/>
      <c r="D1069" s="138"/>
      <c r="E1069" s="138"/>
      <c r="F1069" s="138"/>
      <c r="G1069" s="218"/>
      <c r="H1069" s="138"/>
      <c r="I1069" s="138"/>
      <c r="J1069" s="138"/>
      <c r="K1069" s="138"/>
      <c r="L1069" s="138"/>
      <c r="M1069" s="138"/>
      <c r="N1069" s="138"/>
      <c r="O1069" s="138"/>
      <c r="P1069" s="138"/>
      <c r="Q1069" s="138"/>
      <c r="R1069" s="138"/>
      <c r="S1069" s="138"/>
      <c r="T1069" s="138"/>
      <c r="U1069" s="138"/>
      <c r="V1069" s="138"/>
      <c r="W1069" s="138"/>
      <c r="X1069" s="136"/>
      <c r="Y1069" s="144"/>
      <c r="Z1069" s="145"/>
      <c r="AA1069" s="145"/>
      <c r="AB1069" s="146"/>
      <c r="AC1069" s="146"/>
      <c r="AD1069" s="146"/>
      <c r="AE1069" s="147"/>
      <c r="AF1069" s="148"/>
      <c r="AG1069" s="148"/>
      <c r="AH1069" s="148"/>
      <c r="AI1069" s="148"/>
      <c r="AJ1069" s="148"/>
      <c r="AK1069" s="149"/>
      <c r="AL1069" s="149"/>
      <c r="AM1069" s="149"/>
      <c r="AN1069" s="149"/>
      <c r="AO1069" s="149"/>
      <c r="AP1069" s="149"/>
      <c r="AQ1069" s="149"/>
      <c r="AR1069" s="149"/>
      <c r="AS1069" s="149"/>
      <c r="AT1069" s="149"/>
      <c r="AU1069" s="149"/>
      <c r="AV1069" s="149"/>
      <c r="AW1069" s="149"/>
      <c r="AX1069" s="150"/>
      <c r="AY1069" s="149"/>
      <c r="AZ1069" s="149"/>
      <c r="BA1069" s="149"/>
      <c r="BB1069" s="149"/>
      <c r="BC1069" s="252"/>
    </row>
    <row r="1070" spans="1:55" s="253" customFormat="1" x14ac:dyDescent="0.2">
      <c r="A1070" s="136"/>
      <c r="B1070" s="136"/>
      <c r="C1070" s="138"/>
      <c r="D1070" s="138"/>
      <c r="E1070" s="138"/>
      <c r="F1070" s="138"/>
      <c r="G1070" s="218"/>
      <c r="H1070" s="138"/>
      <c r="I1070" s="138"/>
      <c r="J1070" s="138"/>
      <c r="K1070" s="138"/>
      <c r="L1070" s="138"/>
      <c r="M1070" s="138"/>
      <c r="N1070" s="138"/>
      <c r="O1070" s="138"/>
      <c r="P1070" s="138"/>
      <c r="Q1070" s="138"/>
      <c r="R1070" s="138"/>
      <c r="S1070" s="138"/>
      <c r="T1070" s="138"/>
      <c r="U1070" s="138"/>
      <c r="V1070" s="138"/>
      <c r="W1070" s="138"/>
      <c r="X1070" s="136"/>
      <c r="Y1070" s="144"/>
      <c r="Z1070" s="145"/>
      <c r="AA1070" s="145"/>
      <c r="AB1070" s="146"/>
      <c r="AC1070" s="146"/>
      <c r="AD1070" s="146"/>
      <c r="AE1070" s="147"/>
      <c r="AF1070" s="148"/>
      <c r="AG1070" s="148"/>
      <c r="AH1070" s="148"/>
      <c r="AI1070" s="148"/>
      <c r="AJ1070" s="148"/>
      <c r="AK1070" s="149"/>
      <c r="AL1070" s="149"/>
      <c r="AM1070" s="149"/>
      <c r="AN1070" s="149"/>
      <c r="AO1070" s="149"/>
      <c r="AP1070" s="149"/>
      <c r="AQ1070" s="149"/>
      <c r="AR1070" s="149"/>
      <c r="AS1070" s="149"/>
      <c r="AT1070" s="149"/>
      <c r="AU1070" s="149"/>
      <c r="AV1070" s="149"/>
      <c r="AW1070" s="149"/>
      <c r="AX1070" s="150"/>
      <c r="AY1070" s="149"/>
      <c r="AZ1070" s="149"/>
      <c r="BA1070" s="149"/>
      <c r="BB1070" s="149"/>
      <c r="BC1070" s="252"/>
    </row>
    <row r="1071" spans="1:55" s="253" customFormat="1" x14ac:dyDescent="0.2">
      <c r="A1071" s="136"/>
      <c r="B1071" s="136"/>
      <c r="C1071" s="138"/>
      <c r="D1071" s="138"/>
      <c r="E1071" s="138"/>
      <c r="F1071" s="138"/>
      <c r="G1071" s="218"/>
      <c r="H1071" s="138"/>
      <c r="I1071" s="138"/>
      <c r="J1071" s="138"/>
      <c r="K1071" s="138"/>
      <c r="L1071" s="138"/>
      <c r="M1071" s="138"/>
      <c r="N1071" s="138"/>
      <c r="O1071" s="138"/>
      <c r="P1071" s="138"/>
      <c r="Q1071" s="138"/>
      <c r="R1071" s="138"/>
      <c r="S1071" s="138"/>
      <c r="T1071" s="138"/>
      <c r="U1071" s="138"/>
      <c r="V1071" s="138"/>
      <c r="W1071" s="138"/>
      <c r="X1071" s="136"/>
      <c r="Y1071" s="144"/>
      <c r="Z1071" s="145"/>
      <c r="AA1071" s="145"/>
      <c r="AB1071" s="146"/>
      <c r="AC1071" s="146"/>
      <c r="AD1071" s="146"/>
      <c r="AE1071" s="147"/>
      <c r="AF1071" s="148"/>
      <c r="AG1071" s="148"/>
      <c r="AH1071" s="148"/>
      <c r="AI1071" s="148"/>
      <c r="AJ1071" s="148"/>
      <c r="AK1071" s="149"/>
      <c r="AL1071" s="149"/>
      <c r="AM1071" s="149"/>
      <c r="AN1071" s="149"/>
      <c r="AO1071" s="149"/>
      <c r="AP1071" s="149"/>
      <c r="AQ1071" s="149"/>
      <c r="AR1071" s="149"/>
      <c r="AS1071" s="149"/>
      <c r="AT1071" s="149"/>
      <c r="AU1071" s="149"/>
      <c r="AV1071" s="149"/>
      <c r="AW1071" s="149"/>
      <c r="AX1071" s="150"/>
      <c r="AY1071" s="149"/>
      <c r="AZ1071" s="149"/>
      <c r="BA1071" s="149"/>
      <c r="BB1071" s="149"/>
      <c r="BC1071" s="252"/>
    </row>
    <row r="1072" spans="1:55" s="253" customFormat="1" x14ac:dyDescent="0.2">
      <c r="A1072" s="136"/>
      <c r="B1072" s="136"/>
      <c r="C1072" s="138"/>
      <c r="D1072" s="138"/>
      <c r="E1072" s="138"/>
      <c r="F1072" s="138"/>
      <c r="G1072" s="218"/>
      <c r="H1072" s="138"/>
      <c r="I1072" s="138"/>
      <c r="J1072" s="138"/>
      <c r="K1072" s="138"/>
      <c r="L1072" s="138"/>
      <c r="M1072" s="138"/>
      <c r="N1072" s="138"/>
      <c r="O1072" s="138"/>
      <c r="P1072" s="138"/>
      <c r="Q1072" s="138"/>
      <c r="R1072" s="138"/>
      <c r="S1072" s="138"/>
      <c r="T1072" s="138"/>
      <c r="U1072" s="138"/>
      <c r="V1072" s="138"/>
      <c r="W1072" s="138"/>
      <c r="X1072" s="136"/>
      <c r="Y1072" s="144"/>
      <c r="Z1072" s="145"/>
      <c r="AA1072" s="145"/>
      <c r="AB1072" s="146"/>
      <c r="AC1072" s="146"/>
      <c r="AD1072" s="146"/>
      <c r="AE1072" s="147"/>
      <c r="AF1072" s="148"/>
      <c r="AG1072" s="148"/>
      <c r="AH1072" s="148"/>
      <c r="AI1072" s="148"/>
      <c r="AJ1072" s="148"/>
      <c r="AK1072" s="149"/>
      <c r="AL1072" s="149"/>
      <c r="AM1072" s="149"/>
      <c r="AN1072" s="149"/>
      <c r="AO1072" s="149"/>
      <c r="AP1072" s="149"/>
      <c r="AQ1072" s="149"/>
      <c r="AR1072" s="149"/>
      <c r="AS1072" s="149"/>
      <c r="AT1072" s="149"/>
      <c r="AU1072" s="149"/>
      <c r="AV1072" s="149"/>
      <c r="AW1072" s="149"/>
      <c r="AX1072" s="150"/>
      <c r="AY1072" s="149"/>
      <c r="AZ1072" s="149"/>
      <c r="BA1072" s="149"/>
      <c r="BB1072" s="149"/>
      <c r="BC1072" s="252"/>
    </row>
    <row r="1073" spans="1:55" s="253" customFormat="1" x14ac:dyDescent="0.2">
      <c r="A1073" s="136"/>
      <c r="B1073" s="136"/>
      <c r="C1073" s="138"/>
      <c r="D1073" s="138"/>
      <c r="E1073" s="138"/>
      <c r="F1073" s="138"/>
      <c r="G1073" s="218"/>
      <c r="H1073" s="138"/>
      <c r="I1073" s="138"/>
      <c r="J1073" s="138"/>
      <c r="K1073" s="138"/>
      <c r="L1073" s="138"/>
      <c r="M1073" s="138"/>
      <c r="N1073" s="138"/>
      <c r="O1073" s="138"/>
      <c r="P1073" s="138"/>
      <c r="Q1073" s="138"/>
      <c r="R1073" s="138"/>
      <c r="S1073" s="138"/>
      <c r="T1073" s="138"/>
      <c r="U1073" s="138"/>
      <c r="V1073" s="138"/>
      <c r="W1073" s="138"/>
      <c r="X1073" s="136"/>
      <c r="Y1073" s="144"/>
      <c r="Z1073" s="145"/>
      <c r="AA1073" s="145"/>
      <c r="AB1073" s="146"/>
      <c r="AC1073" s="146"/>
      <c r="AD1073" s="146"/>
      <c r="AE1073" s="147"/>
      <c r="AF1073" s="148"/>
      <c r="AG1073" s="148"/>
      <c r="AH1073" s="148"/>
      <c r="AI1073" s="148"/>
      <c r="AJ1073" s="148"/>
      <c r="AK1073" s="149"/>
      <c r="AL1073" s="149"/>
      <c r="AM1073" s="149"/>
      <c r="AN1073" s="149"/>
      <c r="AO1073" s="149"/>
      <c r="AP1073" s="149"/>
      <c r="AQ1073" s="149"/>
      <c r="AR1073" s="149"/>
      <c r="AS1073" s="149"/>
      <c r="AT1073" s="149"/>
      <c r="AU1073" s="149"/>
      <c r="AV1073" s="149"/>
      <c r="AW1073" s="149"/>
      <c r="AX1073" s="150"/>
      <c r="AY1073" s="149"/>
      <c r="AZ1073" s="149"/>
      <c r="BA1073" s="149"/>
      <c r="BB1073" s="149"/>
      <c r="BC1073" s="252"/>
    </row>
    <row r="1074" spans="1:55" s="253" customFormat="1" x14ac:dyDescent="0.2">
      <c r="A1074" s="136"/>
      <c r="B1074" s="136"/>
      <c r="C1074" s="138"/>
      <c r="D1074" s="138"/>
      <c r="E1074" s="138"/>
      <c r="F1074" s="138"/>
      <c r="G1074" s="218"/>
      <c r="H1074" s="138"/>
      <c r="I1074" s="138"/>
      <c r="J1074" s="138"/>
      <c r="K1074" s="138"/>
      <c r="L1074" s="138"/>
      <c r="M1074" s="138"/>
      <c r="N1074" s="138"/>
      <c r="O1074" s="138"/>
      <c r="P1074" s="138"/>
      <c r="Q1074" s="138"/>
      <c r="R1074" s="138"/>
      <c r="S1074" s="138"/>
      <c r="T1074" s="138"/>
      <c r="U1074" s="138"/>
      <c r="V1074" s="138"/>
      <c r="W1074" s="138"/>
      <c r="X1074" s="136"/>
      <c r="Y1074" s="144"/>
      <c r="Z1074" s="145"/>
      <c r="AA1074" s="145"/>
      <c r="AB1074" s="146"/>
      <c r="AC1074" s="146"/>
      <c r="AD1074" s="146"/>
      <c r="AE1074" s="147"/>
      <c r="AF1074" s="148"/>
      <c r="AG1074" s="148"/>
      <c r="AH1074" s="148"/>
      <c r="AI1074" s="148"/>
      <c r="AJ1074" s="148"/>
      <c r="AK1074" s="149"/>
      <c r="AL1074" s="149"/>
      <c r="AM1074" s="149"/>
      <c r="AN1074" s="149"/>
      <c r="AO1074" s="149"/>
      <c r="AP1074" s="149"/>
      <c r="AQ1074" s="149"/>
      <c r="AR1074" s="149"/>
      <c r="AS1074" s="149"/>
      <c r="AT1074" s="149"/>
      <c r="AU1074" s="149"/>
      <c r="AV1074" s="149"/>
      <c r="AW1074" s="149"/>
      <c r="AX1074" s="150"/>
      <c r="AY1074" s="149"/>
      <c r="AZ1074" s="149"/>
      <c r="BA1074" s="149"/>
      <c r="BB1074" s="149"/>
      <c r="BC1074" s="252"/>
    </row>
    <row r="1075" spans="1:55" s="253" customFormat="1" x14ac:dyDescent="0.2">
      <c r="A1075" s="136"/>
      <c r="B1075" s="136"/>
      <c r="C1075" s="138"/>
      <c r="D1075" s="138"/>
      <c r="E1075" s="138"/>
      <c r="F1075" s="138"/>
      <c r="G1075" s="218"/>
      <c r="H1075" s="138"/>
      <c r="I1075" s="138"/>
      <c r="J1075" s="138"/>
      <c r="K1075" s="138"/>
      <c r="L1075" s="138"/>
      <c r="M1075" s="138"/>
      <c r="N1075" s="138"/>
      <c r="O1075" s="138"/>
      <c r="P1075" s="138"/>
      <c r="Q1075" s="138"/>
      <c r="R1075" s="138"/>
      <c r="S1075" s="138"/>
      <c r="T1075" s="138"/>
      <c r="U1075" s="138"/>
      <c r="V1075" s="138"/>
      <c r="W1075" s="138"/>
      <c r="X1075" s="136"/>
      <c r="Y1075" s="144"/>
      <c r="Z1075" s="145"/>
      <c r="AA1075" s="145"/>
      <c r="AB1075" s="146"/>
      <c r="AC1075" s="146"/>
      <c r="AD1075" s="146"/>
      <c r="AE1075" s="147"/>
      <c r="AF1075" s="148"/>
      <c r="AG1075" s="148"/>
      <c r="AH1075" s="148"/>
      <c r="AI1075" s="148"/>
      <c r="AJ1075" s="148"/>
      <c r="AK1075" s="149"/>
      <c r="AL1075" s="149"/>
      <c r="AM1075" s="149"/>
      <c r="AN1075" s="149"/>
      <c r="AO1075" s="149"/>
      <c r="AP1075" s="149"/>
      <c r="AQ1075" s="149"/>
      <c r="AR1075" s="149"/>
      <c r="AS1075" s="149"/>
      <c r="AT1075" s="149"/>
      <c r="AU1075" s="149"/>
      <c r="AV1075" s="149"/>
      <c r="AW1075" s="149"/>
      <c r="AX1075" s="150"/>
      <c r="AY1075" s="149"/>
      <c r="AZ1075" s="149"/>
      <c r="BA1075" s="149"/>
      <c r="BB1075" s="149"/>
      <c r="BC1075" s="252"/>
    </row>
    <row r="1076" spans="1:55" s="253" customFormat="1" x14ac:dyDescent="0.2">
      <c r="A1076" s="136"/>
      <c r="B1076" s="136"/>
      <c r="C1076" s="138"/>
      <c r="D1076" s="138"/>
      <c r="E1076" s="138"/>
      <c r="F1076" s="138"/>
      <c r="G1076" s="218"/>
      <c r="H1076" s="138"/>
      <c r="I1076" s="138"/>
      <c r="J1076" s="138"/>
      <c r="K1076" s="138"/>
      <c r="L1076" s="138"/>
      <c r="M1076" s="138"/>
      <c r="N1076" s="138"/>
      <c r="O1076" s="138"/>
      <c r="P1076" s="138"/>
      <c r="Q1076" s="138"/>
      <c r="R1076" s="138"/>
      <c r="S1076" s="138"/>
      <c r="T1076" s="138"/>
      <c r="U1076" s="138"/>
      <c r="V1076" s="138"/>
      <c r="W1076" s="138"/>
      <c r="X1076" s="136"/>
      <c r="Y1076" s="144"/>
      <c r="Z1076" s="145"/>
      <c r="AA1076" s="145"/>
      <c r="AB1076" s="146"/>
      <c r="AC1076" s="146"/>
      <c r="AD1076" s="146"/>
      <c r="AE1076" s="147"/>
      <c r="AF1076" s="148"/>
      <c r="AG1076" s="148"/>
      <c r="AH1076" s="148"/>
      <c r="AI1076" s="148"/>
      <c r="AJ1076" s="148"/>
      <c r="AK1076" s="149"/>
      <c r="AL1076" s="149"/>
      <c r="AM1076" s="149"/>
      <c r="AN1076" s="149"/>
      <c r="AO1076" s="149"/>
      <c r="AP1076" s="149"/>
      <c r="AQ1076" s="149"/>
      <c r="AR1076" s="149"/>
      <c r="AS1076" s="149"/>
      <c r="AT1076" s="149"/>
      <c r="AU1076" s="149"/>
      <c r="AV1076" s="149"/>
      <c r="AW1076" s="149"/>
      <c r="AX1076" s="150"/>
      <c r="AY1076" s="149"/>
      <c r="AZ1076" s="149"/>
      <c r="BA1076" s="149"/>
      <c r="BB1076" s="149"/>
      <c r="BC1076" s="252"/>
    </row>
    <row r="1077" spans="1:55" s="253" customFormat="1" x14ac:dyDescent="0.2">
      <c r="A1077" s="136"/>
      <c r="B1077" s="136"/>
      <c r="C1077" s="138"/>
      <c r="D1077" s="138"/>
      <c r="E1077" s="138"/>
      <c r="F1077" s="138"/>
      <c r="G1077" s="218"/>
      <c r="H1077" s="138"/>
      <c r="I1077" s="138"/>
      <c r="J1077" s="138"/>
      <c r="K1077" s="138"/>
      <c r="L1077" s="138"/>
      <c r="M1077" s="138"/>
      <c r="N1077" s="138"/>
      <c r="O1077" s="138"/>
      <c r="P1077" s="138"/>
      <c r="Q1077" s="138"/>
      <c r="R1077" s="138"/>
      <c r="S1077" s="138"/>
      <c r="T1077" s="138"/>
      <c r="U1077" s="138"/>
      <c r="V1077" s="138"/>
      <c r="W1077" s="138"/>
      <c r="X1077" s="136"/>
      <c r="Y1077" s="144"/>
      <c r="Z1077" s="145"/>
      <c r="AA1077" s="145"/>
      <c r="AB1077" s="146"/>
      <c r="AC1077" s="146"/>
      <c r="AD1077" s="146"/>
      <c r="AE1077" s="147"/>
      <c r="AF1077" s="148"/>
      <c r="AG1077" s="148"/>
      <c r="AH1077" s="148"/>
      <c r="AI1077" s="148"/>
      <c r="AJ1077" s="148"/>
      <c r="AK1077" s="149"/>
      <c r="AL1077" s="149"/>
      <c r="AM1077" s="149"/>
      <c r="AN1077" s="149"/>
      <c r="AO1077" s="149"/>
      <c r="AP1077" s="149"/>
      <c r="AQ1077" s="149"/>
      <c r="AR1077" s="149"/>
      <c r="AS1077" s="149"/>
      <c r="AT1077" s="149"/>
      <c r="AU1077" s="149"/>
      <c r="AV1077" s="149"/>
      <c r="AW1077" s="149"/>
      <c r="AX1077" s="150"/>
      <c r="AY1077" s="149"/>
      <c r="AZ1077" s="149"/>
      <c r="BA1077" s="149"/>
      <c r="BB1077" s="149"/>
      <c r="BC1077" s="252"/>
    </row>
    <row r="1078" spans="1:55" s="253" customFormat="1" x14ac:dyDescent="0.2">
      <c r="A1078" s="136"/>
      <c r="B1078" s="136"/>
      <c r="C1078" s="138"/>
      <c r="D1078" s="138"/>
      <c r="E1078" s="138"/>
      <c r="F1078" s="138"/>
      <c r="G1078" s="218"/>
      <c r="H1078" s="138"/>
      <c r="I1078" s="138"/>
      <c r="J1078" s="138"/>
      <c r="K1078" s="138"/>
      <c r="L1078" s="138"/>
      <c r="M1078" s="138"/>
      <c r="N1078" s="138"/>
      <c r="O1078" s="138"/>
      <c r="P1078" s="138"/>
      <c r="Q1078" s="138"/>
      <c r="R1078" s="138"/>
      <c r="S1078" s="138"/>
      <c r="T1078" s="138"/>
      <c r="U1078" s="138"/>
      <c r="V1078" s="138"/>
      <c r="W1078" s="138"/>
      <c r="X1078" s="136"/>
      <c r="Y1078" s="144"/>
      <c r="Z1078" s="145"/>
      <c r="AA1078" s="145"/>
      <c r="AB1078" s="146"/>
      <c r="AC1078" s="146"/>
      <c r="AD1078" s="146"/>
      <c r="AE1078" s="147"/>
      <c r="AF1078" s="148"/>
      <c r="AG1078" s="148"/>
      <c r="AH1078" s="148"/>
      <c r="AI1078" s="148"/>
      <c r="AJ1078" s="148"/>
      <c r="AK1078" s="149"/>
      <c r="AL1078" s="149"/>
      <c r="AM1078" s="149"/>
      <c r="AN1078" s="149"/>
      <c r="AO1078" s="149"/>
      <c r="AP1078" s="149"/>
      <c r="AQ1078" s="149"/>
      <c r="AR1078" s="149"/>
      <c r="AS1078" s="149"/>
      <c r="AT1078" s="149"/>
      <c r="AU1078" s="149"/>
      <c r="AV1078" s="149"/>
      <c r="AW1078" s="149"/>
      <c r="AX1078" s="150"/>
      <c r="AY1078" s="149"/>
      <c r="AZ1078" s="149"/>
      <c r="BA1078" s="149"/>
      <c r="BB1078" s="149"/>
      <c r="BC1078" s="252"/>
    </row>
    <row r="1079" spans="1:55" s="253" customFormat="1" x14ac:dyDescent="0.2">
      <c r="A1079" s="136"/>
      <c r="B1079" s="136"/>
      <c r="C1079" s="138"/>
      <c r="D1079" s="138"/>
      <c r="E1079" s="138"/>
      <c r="F1079" s="138"/>
      <c r="G1079" s="218"/>
      <c r="H1079" s="138"/>
      <c r="I1079" s="138"/>
      <c r="J1079" s="138"/>
      <c r="K1079" s="138"/>
      <c r="L1079" s="138"/>
      <c r="M1079" s="138"/>
      <c r="N1079" s="138"/>
      <c r="O1079" s="138"/>
      <c r="P1079" s="138"/>
      <c r="Q1079" s="138"/>
      <c r="R1079" s="138"/>
      <c r="S1079" s="138"/>
      <c r="T1079" s="138"/>
      <c r="U1079" s="138"/>
      <c r="V1079" s="138"/>
      <c r="W1079" s="138"/>
      <c r="X1079" s="136"/>
      <c r="Y1079" s="144"/>
      <c r="Z1079" s="145"/>
      <c r="AA1079" s="145"/>
      <c r="AB1079" s="146"/>
      <c r="AC1079" s="146"/>
      <c r="AD1079" s="146"/>
      <c r="AE1079" s="147"/>
      <c r="AF1079" s="148"/>
      <c r="AG1079" s="148"/>
      <c r="AH1079" s="148"/>
      <c r="AI1079" s="148"/>
      <c r="AJ1079" s="148"/>
      <c r="AK1079" s="149"/>
      <c r="AL1079" s="149"/>
      <c r="AM1079" s="149"/>
      <c r="AN1079" s="149"/>
      <c r="AO1079" s="149"/>
      <c r="AP1079" s="149"/>
      <c r="AQ1079" s="149"/>
      <c r="AR1079" s="149"/>
      <c r="AS1079" s="149"/>
      <c r="AT1079" s="149"/>
      <c r="AU1079" s="149"/>
      <c r="AV1079" s="149"/>
      <c r="AW1079" s="149"/>
      <c r="AX1079" s="150"/>
      <c r="AY1079" s="149"/>
      <c r="AZ1079" s="149"/>
      <c r="BA1079" s="149"/>
      <c r="BB1079" s="149"/>
      <c r="BC1079" s="252"/>
    </row>
    <row r="1080" spans="1:55" s="253" customFormat="1" x14ac:dyDescent="0.2">
      <c r="A1080" s="136"/>
      <c r="B1080" s="136"/>
      <c r="C1080" s="138"/>
      <c r="D1080" s="138"/>
      <c r="E1080" s="138"/>
      <c r="F1080" s="138"/>
      <c r="G1080" s="218"/>
      <c r="H1080" s="138"/>
      <c r="I1080" s="138"/>
      <c r="J1080" s="138"/>
      <c r="K1080" s="138"/>
      <c r="L1080" s="138"/>
      <c r="M1080" s="138"/>
      <c r="N1080" s="138"/>
      <c r="O1080" s="138"/>
      <c r="P1080" s="138"/>
      <c r="Q1080" s="138"/>
      <c r="R1080" s="138"/>
      <c r="S1080" s="138"/>
      <c r="T1080" s="138"/>
      <c r="U1080" s="138"/>
      <c r="V1080" s="138"/>
      <c r="W1080" s="138"/>
      <c r="X1080" s="136"/>
      <c r="Y1080" s="144"/>
      <c r="Z1080" s="145"/>
      <c r="AA1080" s="145"/>
      <c r="AB1080" s="146"/>
      <c r="AC1080" s="146"/>
      <c r="AD1080" s="146"/>
      <c r="AE1080" s="147"/>
      <c r="AF1080" s="148"/>
      <c r="AG1080" s="148"/>
      <c r="AH1080" s="148"/>
      <c r="AI1080" s="148"/>
      <c r="AJ1080" s="148"/>
      <c r="AK1080" s="149"/>
      <c r="AL1080" s="149"/>
      <c r="AM1080" s="149"/>
      <c r="AN1080" s="149"/>
      <c r="AO1080" s="149"/>
      <c r="AP1080" s="149"/>
      <c r="AQ1080" s="149"/>
      <c r="AR1080" s="149"/>
      <c r="AS1080" s="149"/>
      <c r="AT1080" s="149"/>
      <c r="AU1080" s="149"/>
      <c r="AV1080" s="149"/>
      <c r="AW1080" s="149"/>
      <c r="AX1080" s="150"/>
      <c r="AY1080" s="149"/>
      <c r="AZ1080" s="149"/>
      <c r="BA1080" s="149"/>
      <c r="BB1080" s="149"/>
      <c r="BC1080" s="252"/>
    </row>
    <row r="1081" spans="1:55" s="253" customFormat="1" x14ac:dyDescent="0.2">
      <c r="A1081" s="136"/>
      <c r="B1081" s="136"/>
      <c r="C1081" s="138"/>
      <c r="D1081" s="138"/>
      <c r="E1081" s="138"/>
      <c r="F1081" s="138"/>
      <c r="G1081" s="218"/>
      <c r="H1081" s="138"/>
      <c r="I1081" s="138"/>
      <c r="J1081" s="138"/>
      <c r="K1081" s="138"/>
      <c r="L1081" s="138"/>
      <c r="M1081" s="138"/>
      <c r="N1081" s="138"/>
      <c r="O1081" s="138"/>
      <c r="P1081" s="138"/>
      <c r="Q1081" s="138"/>
      <c r="R1081" s="138"/>
      <c r="S1081" s="138"/>
      <c r="T1081" s="138"/>
      <c r="U1081" s="138"/>
      <c r="V1081" s="138"/>
      <c r="W1081" s="138"/>
      <c r="X1081" s="136"/>
      <c r="Y1081" s="144"/>
      <c r="Z1081" s="145"/>
      <c r="AA1081" s="145"/>
      <c r="AB1081" s="146"/>
      <c r="AC1081" s="146"/>
      <c r="AD1081" s="146"/>
      <c r="AE1081" s="147"/>
      <c r="AF1081" s="148"/>
      <c r="AG1081" s="148"/>
      <c r="AH1081" s="148"/>
      <c r="AI1081" s="148"/>
      <c r="AJ1081" s="148"/>
      <c r="AK1081" s="149"/>
      <c r="AL1081" s="149"/>
      <c r="AM1081" s="149"/>
      <c r="AN1081" s="149"/>
      <c r="AO1081" s="149"/>
      <c r="AP1081" s="149"/>
      <c r="AQ1081" s="149"/>
      <c r="AR1081" s="149"/>
      <c r="AS1081" s="149"/>
      <c r="AT1081" s="149"/>
      <c r="AU1081" s="149"/>
      <c r="AV1081" s="149"/>
      <c r="AW1081" s="149"/>
      <c r="AX1081" s="150"/>
      <c r="AY1081" s="149"/>
      <c r="AZ1081" s="149"/>
      <c r="BA1081" s="149"/>
      <c r="BB1081" s="149"/>
      <c r="BC1081" s="252"/>
    </row>
    <row r="1082" spans="1:55" s="253" customFormat="1" x14ac:dyDescent="0.2">
      <c r="A1082" s="136"/>
      <c r="B1082" s="136"/>
      <c r="C1082" s="138"/>
      <c r="D1082" s="138"/>
      <c r="E1082" s="138"/>
      <c r="F1082" s="138"/>
      <c r="G1082" s="218"/>
      <c r="H1082" s="138"/>
      <c r="I1082" s="138"/>
      <c r="J1082" s="138"/>
      <c r="K1082" s="138"/>
      <c r="L1082" s="138"/>
      <c r="M1082" s="138"/>
      <c r="N1082" s="138"/>
      <c r="O1082" s="138"/>
      <c r="P1082" s="138"/>
      <c r="Q1082" s="138"/>
      <c r="R1082" s="138"/>
      <c r="S1082" s="138"/>
      <c r="T1082" s="138"/>
      <c r="U1082" s="138"/>
      <c r="V1082" s="138"/>
      <c r="W1082" s="138"/>
      <c r="X1082" s="136"/>
      <c r="Y1082" s="144"/>
      <c r="Z1082" s="145"/>
      <c r="AA1082" s="145"/>
      <c r="AB1082" s="146"/>
      <c r="AC1082" s="146"/>
      <c r="AD1082" s="146"/>
      <c r="AE1082" s="147"/>
      <c r="AF1082" s="148"/>
      <c r="AG1082" s="148"/>
      <c r="AH1082" s="148"/>
      <c r="AI1082" s="148"/>
      <c r="AJ1082" s="148"/>
      <c r="AK1082" s="149"/>
      <c r="AL1082" s="149"/>
      <c r="AM1082" s="149"/>
      <c r="AN1082" s="149"/>
      <c r="AO1082" s="149"/>
      <c r="AP1082" s="149"/>
      <c r="AQ1082" s="149"/>
      <c r="AR1082" s="149"/>
      <c r="AS1082" s="149"/>
      <c r="AT1082" s="149"/>
      <c r="AU1082" s="149"/>
      <c r="AV1082" s="149"/>
      <c r="AW1082" s="149"/>
      <c r="AX1082" s="150"/>
      <c r="AY1082" s="149"/>
      <c r="AZ1082" s="149"/>
      <c r="BA1082" s="149"/>
      <c r="BB1082" s="149"/>
      <c r="BC1082" s="252"/>
    </row>
    <row r="1083" spans="1:55" s="253" customFormat="1" x14ac:dyDescent="0.2">
      <c r="A1083" s="136"/>
      <c r="B1083" s="136"/>
      <c r="C1083" s="138"/>
      <c r="D1083" s="138"/>
      <c r="E1083" s="138"/>
      <c r="F1083" s="138"/>
      <c r="G1083" s="218"/>
      <c r="H1083" s="138"/>
      <c r="I1083" s="138"/>
      <c r="J1083" s="138"/>
      <c r="K1083" s="138"/>
      <c r="L1083" s="138"/>
      <c r="M1083" s="138"/>
      <c r="N1083" s="138"/>
      <c r="O1083" s="138"/>
      <c r="P1083" s="138"/>
      <c r="Q1083" s="138"/>
      <c r="R1083" s="138"/>
      <c r="S1083" s="138"/>
      <c r="T1083" s="138"/>
      <c r="U1083" s="138"/>
      <c r="V1083" s="138"/>
      <c r="W1083" s="138"/>
      <c r="X1083" s="136"/>
      <c r="Y1083" s="144"/>
      <c r="Z1083" s="145"/>
      <c r="AA1083" s="145"/>
      <c r="AB1083" s="146"/>
      <c r="AC1083" s="146"/>
      <c r="AD1083" s="146"/>
      <c r="AE1083" s="147"/>
      <c r="AF1083" s="148"/>
      <c r="AG1083" s="148"/>
      <c r="AH1083" s="148"/>
      <c r="AI1083" s="148"/>
      <c r="AJ1083" s="148"/>
      <c r="AK1083" s="149"/>
      <c r="AL1083" s="149"/>
      <c r="AM1083" s="149"/>
      <c r="AN1083" s="149"/>
      <c r="AO1083" s="149"/>
      <c r="AP1083" s="149"/>
      <c r="AQ1083" s="149"/>
      <c r="AR1083" s="149"/>
      <c r="AS1083" s="149"/>
      <c r="AT1083" s="149"/>
      <c r="AU1083" s="149"/>
      <c r="AV1083" s="149"/>
      <c r="AW1083" s="149"/>
      <c r="AX1083" s="150"/>
      <c r="AY1083" s="149"/>
      <c r="AZ1083" s="149"/>
      <c r="BA1083" s="149"/>
      <c r="BB1083" s="149"/>
      <c r="BC1083" s="252"/>
    </row>
    <row r="1084" spans="1:55" s="253" customFormat="1" x14ac:dyDescent="0.2">
      <c r="A1084" s="136"/>
      <c r="B1084" s="136"/>
      <c r="C1084" s="138"/>
      <c r="D1084" s="138"/>
      <c r="E1084" s="138"/>
      <c r="F1084" s="138"/>
      <c r="G1084" s="218"/>
      <c r="H1084" s="138"/>
      <c r="I1084" s="138"/>
      <c r="J1084" s="138"/>
      <c r="K1084" s="138"/>
      <c r="L1084" s="138"/>
      <c r="M1084" s="138"/>
      <c r="N1084" s="138"/>
      <c r="O1084" s="138"/>
      <c r="P1084" s="138"/>
      <c r="Q1084" s="138"/>
      <c r="R1084" s="138"/>
      <c r="S1084" s="138"/>
      <c r="T1084" s="138"/>
      <c r="U1084" s="138"/>
      <c r="V1084" s="138"/>
      <c r="W1084" s="138"/>
      <c r="X1084" s="136"/>
      <c r="Y1084" s="144"/>
      <c r="Z1084" s="145"/>
      <c r="AA1084" s="145"/>
      <c r="AB1084" s="146"/>
      <c r="AC1084" s="146"/>
      <c r="AD1084" s="146"/>
      <c r="AE1084" s="147"/>
      <c r="AF1084" s="148"/>
      <c r="AG1084" s="148"/>
      <c r="AH1084" s="148"/>
      <c r="AI1084" s="148"/>
      <c r="AJ1084" s="148"/>
      <c r="AK1084" s="149"/>
      <c r="AL1084" s="149"/>
      <c r="AM1084" s="149"/>
      <c r="AN1084" s="149"/>
      <c r="AO1084" s="149"/>
      <c r="AP1084" s="149"/>
      <c r="AQ1084" s="149"/>
      <c r="AR1084" s="149"/>
      <c r="AS1084" s="149"/>
      <c r="AT1084" s="149"/>
      <c r="AU1084" s="149"/>
      <c r="AV1084" s="149"/>
      <c r="AW1084" s="149"/>
      <c r="AX1084" s="150"/>
      <c r="AY1084" s="149"/>
      <c r="AZ1084" s="149"/>
      <c r="BA1084" s="149"/>
      <c r="BB1084" s="149"/>
      <c r="BC1084" s="252"/>
    </row>
    <row r="1085" spans="1:55" s="253" customFormat="1" x14ac:dyDescent="0.2">
      <c r="A1085" s="136"/>
      <c r="B1085" s="136"/>
      <c r="C1085" s="138"/>
      <c r="D1085" s="138"/>
      <c r="E1085" s="138"/>
      <c r="F1085" s="138"/>
      <c r="G1085" s="218"/>
      <c r="H1085" s="138"/>
      <c r="I1085" s="138"/>
      <c r="J1085" s="138"/>
      <c r="K1085" s="138"/>
      <c r="L1085" s="138"/>
      <c r="M1085" s="138"/>
      <c r="N1085" s="138"/>
      <c r="O1085" s="138"/>
      <c r="P1085" s="138"/>
      <c r="Q1085" s="138"/>
      <c r="R1085" s="138"/>
      <c r="S1085" s="138"/>
      <c r="T1085" s="138"/>
      <c r="U1085" s="138"/>
      <c r="V1085" s="138"/>
      <c r="W1085" s="138"/>
      <c r="X1085" s="136"/>
      <c r="Y1085" s="144"/>
      <c r="Z1085" s="145"/>
      <c r="AA1085" s="145"/>
      <c r="AB1085" s="146"/>
      <c r="AC1085" s="146"/>
      <c r="AD1085" s="146"/>
      <c r="AE1085" s="147"/>
      <c r="AF1085" s="148"/>
      <c r="AG1085" s="148"/>
      <c r="AH1085" s="148"/>
      <c r="AI1085" s="148"/>
      <c r="AJ1085" s="148"/>
      <c r="AK1085" s="149"/>
      <c r="AL1085" s="149"/>
      <c r="AM1085" s="149"/>
      <c r="AN1085" s="149"/>
      <c r="AO1085" s="149"/>
      <c r="AP1085" s="149"/>
      <c r="AQ1085" s="149"/>
      <c r="AR1085" s="149"/>
      <c r="AS1085" s="149"/>
      <c r="AT1085" s="149"/>
      <c r="AU1085" s="149"/>
      <c r="AV1085" s="149"/>
      <c r="AW1085" s="149"/>
      <c r="AX1085" s="150"/>
      <c r="AY1085" s="149"/>
      <c r="AZ1085" s="149"/>
      <c r="BA1085" s="149"/>
      <c r="BB1085" s="149"/>
      <c r="BC1085" s="252"/>
    </row>
    <row r="1086" spans="1:55" s="253" customFormat="1" x14ac:dyDescent="0.2">
      <c r="A1086" s="136"/>
      <c r="B1086" s="136"/>
      <c r="C1086" s="138"/>
      <c r="D1086" s="138"/>
      <c r="E1086" s="138"/>
      <c r="F1086" s="138"/>
      <c r="G1086" s="218"/>
      <c r="H1086" s="138"/>
      <c r="I1086" s="138"/>
      <c r="J1086" s="138"/>
      <c r="K1086" s="138"/>
      <c r="L1086" s="138"/>
      <c r="M1086" s="138"/>
      <c r="N1086" s="138"/>
      <c r="O1086" s="138"/>
      <c r="P1086" s="138"/>
      <c r="Q1086" s="138"/>
      <c r="R1086" s="138"/>
      <c r="S1086" s="138"/>
      <c r="T1086" s="138"/>
      <c r="U1086" s="138"/>
      <c r="V1086" s="138"/>
      <c r="W1086" s="138"/>
      <c r="X1086" s="136"/>
      <c r="Y1086" s="144"/>
      <c r="Z1086" s="145"/>
      <c r="AA1086" s="145"/>
      <c r="AB1086" s="146"/>
      <c r="AC1086" s="146"/>
      <c r="AD1086" s="146"/>
      <c r="AE1086" s="147"/>
      <c r="AF1086" s="148"/>
      <c r="AG1086" s="148"/>
      <c r="AH1086" s="148"/>
      <c r="AI1086" s="148"/>
      <c r="AJ1086" s="148"/>
      <c r="AK1086" s="149"/>
      <c r="AL1086" s="149"/>
      <c r="AM1086" s="149"/>
      <c r="AN1086" s="149"/>
      <c r="AO1086" s="149"/>
      <c r="AP1086" s="149"/>
      <c r="AQ1086" s="149"/>
      <c r="AR1086" s="149"/>
      <c r="AS1086" s="149"/>
      <c r="AT1086" s="149"/>
      <c r="AU1086" s="149"/>
      <c r="AV1086" s="149"/>
      <c r="AW1086" s="149"/>
      <c r="AX1086" s="150"/>
      <c r="AY1086" s="149"/>
      <c r="AZ1086" s="149"/>
      <c r="BA1086" s="149"/>
      <c r="BB1086" s="149"/>
      <c r="BC1086" s="252"/>
    </row>
    <row r="1087" spans="1:55" s="253" customFormat="1" x14ac:dyDescent="0.2">
      <c r="A1087" s="136"/>
      <c r="B1087" s="136"/>
      <c r="C1087" s="138"/>
      <c r="D1087" s="138"/>
      <c r="E1087" s="138"/>
      <c r="F1087" s="138"/>
      <c r="G1087" s="218"/>
      <c r="H1087" s="138"/>
      <c r="I1087" s="138"/>
      <c r="J1087" s="138"/>
      <c r="K1087" s="138"/>
      <c r="L1087" s="138"/>
      <c r="M1087" s="138"/>
      <c r="N1087" s="138"/>
      <c r="O1087" s="138"/>
      <c r="P1087" s="138"/>
      <c r="Q1087" s="138"/>
      <c r="R1087" s="138"/>
      <c r="S1087" s="138"/>
      <c r="T1087" s="138"/>
      <c r="U1087" s="138"/>
      <c r="V1087" s="138"/>
      <c r="W1087" s="138"/>
      <c r="X1087" s="136"/>
      <c r="Y1087" s="144"/>
      <c r="Z1087" s="145"/>
      <c r="AA1087" s="145"/>
      <c r="AB1087" s="146"/>
      <c r="AC1087" s="146"/>
      <c r="AD1087" s="146"/>
      <c r="AE1087" s="147"/>
      <c r="AF1087" s="148"/>
      <c r="AG1087" s="148"/>
      <c r="AH1087" s="148"/>
      <c r="AI1087" s="148"/>
      <c r="AJ1087" s="148"/>
      <c r="AK1087" s="149"/>
      <c r="AL1087" s="149"/>
      <c r="AM1087" s="149"/>
      <c r="AN1087" s="149"/>
      <c r="AO1087" s="149"/>
      <c r="AP1087" s="149"/>
      <c r="AQ1087" s="149"/>
      <c r="AR1087" s="149"/>
      <c r="AS1087" s="149"/>
      <c r="AT1087" s="149"/>
      <c r="AU1087" s="149"/>
      <c r="AV1087" s="149"/>
      <c r="AW1087" s="149"/>
      <c r="AX1087" s="150"/>
      <c r="AY1087" s="149"/>
      <c r="AZ1087" s="149"/>
      <c r="BA1087" s="149"/>
      <c r="BB1087" s="149"/>
      <c r="BC1087" s="252"/>
    </row>
    <row r="1088" spans="1:55" s="253" customFormat="1" x14ac:dyDescent="0.2">
      <c r="A1088" s="136"/>
      <c r="B1088" s="136"/>
      <c r="C1088" s="138"/>
      <c r="D1088" s="138"/>
      <c r="E1088" s="138"/>
      <c r="F1088" s="138"/>
      <c r="G1088" s="218"/>
      <c r="H1088" s="138"/>
      <c r="I1088" s="138"/>
      <c r="J1088" s="138"/>
      <c r="K1088" s="138"/>
      <c r="L1088" s="138"/>
      <c r="M1088" s="138"/>
      <c r="N1088" s="138"/>
      <c r="O1088" s="138"/>
      <c r="P1088" s="138"/>
      <c r="Q1088" s="138"/>
      <c r="R1088" s="138"/>
      <c r="S1088" s="138"/>
      <c r="T1088" s="138"/>
      <c r="U1088" s="138"/>
      <c r="V1088" s="138"/>
      <c r="W1088" s="138"/>
      <c r="X1088" s="136"/>
      <c r="Y1088" s="144"/>
      <c r="Z1088" s="145"/>
      <c r="AA1088" s="145"/>
      <c r="AB1088" s="146"/>
      <c r="AC1088" s="146"/>
      <c r="AD1088" s="146"/>
      <c r="AE1088" s="147"/>
      <c r="AF1088" s="148"/>
      <c r="AG1088" s="148"/>
      <c r="AH1088" s="148"/>
      <c r="AI1088" s="148"/>
      <c r="AJ1088" s="148"/>
      <c r="AK1088" s="149"/>
      <c r="AL1088" s="149"/>
      <c r="AM1088" s="149"/>
      <c r="AN1088" s="149"/>
      <c r="AO1088" s="149"/>
      <c r="AP1088" s="149"/>
      <c r="AQ1088" s="149"/>
      <c r="AR1088" s="149"/>
      <c r="AS1088" s="149"/>
      <c r="AT1088" s="149"/>
      <c r="AU1088" s="149"/>
      <c r="AV1088" s="149"/>
      <c r="AW1088" s="149"/>
      <c r="AX1088" s="150"/>
      <c r="AY1088" s="149"/>
      <c r="AZ1088" s="149"/>
      <c r="BA1088" s="149"/>
      <c r="BB1088" s="149"/>
      <c r="BC1088" s="252"/>
    </row>
    <row r="1089" spans="1:55" s="253" customFormat="1" x14ac:dyDescent="0.2">
      <c r="A1089" s="136"/>
      <c r="B1089" s="136"/>
      <c r="C1089" s="138"/>
      <c r="D1089" s="138"/>
      <c r="E1089" s="138"/>
      <c r="F1089" s="138"/>
      <c r="G1089" s="218"/>
      <c r="H1089" s="138"/>
      <c r="I1089" s="138"/>
      <c r="J1089" s="138"/>
      <c r="K1089" s="138"/>
      <c r="L1089" s="138"/>
      <c r="M1089" s="138"/>
      <c r="N1089" s="138"/>
      <c r="O1089" s="138"/>
      <c r="P1089" s="138"/>
      <c r="Q1089" s="138"/>
      <c r="R1089" s="138"/>
      <c r="S1089" s="138"/>
      <c r="T1089" s="138"/>
      <c r="U1089" s="138"/>
      <c r="V1089" s="138"/>
      <c r="W1089" s="138"/>
      <c r="X1089" s="136"/>
      <c r="Y1089" s="144"/>
      <c r="Z1089" s="145"/>
      <c r="AA1089" s="145"/>
      <c r="AB1089" s="146"/>
      <c r="AC1089" s="146"/>
      <c r="AD1089" s="146"/>
      <c r="AE1089" s="147"/>
      <c r="AF1089" s="148"/>
      <c r="AG1089" s="148"/>
      <c r="AH1089" s="148"/>
      <c r="AI1089" s="148"/>
      <c r="AJ1089" s="148"/>
      <c r="AK1089" s="149"/>
      <c r="AL1089" s="149"/>
      <c r="AM1089" s="149"/>
      <c r="AN1089" s="149"/>
      <c r="AO1089" s="149"/>
      <c r="AP1089" s="149"/>
      <c r="AQ1089" s="149"/>
      <c r="AR1089" s="149"/>
      <c r="AS1089" s="149"/>
      <c r="AT1089" s="149"/>
      <c r="AU1089" s="149"/>
      <c r="AV1089" s="149"/>
      <c r="AW1089" s="149"/>
      <c r="AX1089" s="150"/>
      <c r="AY1089" s="149"/>
      <c r="AZ1089" s="149"/>
      <c r="BA1089" s="149"/>
      <c r="BB1089" s="149"/>
      <c r="BC1089" s="252"/>
    </row>
    <row r="1090" spans="1:55" s="253" customFormat="1" x14ac:dyDescent="0.2">
      <c r="A1090" s="136"/>
      <c r="B1090" s="136"/>
      <c r="C1090" s="138"/>
      <c r="D1090" s="138"/>
      <c r="E1090" s="138"/>
      <c r="F1090" s="138"/>
      <c r="G1090" s="218"/>
      <c r="H1090" s="138"/>
      <c r="I1090" s="138"/>
      <c r="J1090" s="138"/>
      <c r="K1090" s="138"/>
      <c r="L1090" s="138"/>
      <c r="M1090" s="138"/>
      <c r="N1090" s="138"/>
      <c r="O1090" s="138"/>
      <c r="P1090" s="138"/>
      <c r="Q1090" s="138"/>
      <c r="R1090" s="138"/>
      <c r="S1090" s="138"/>
      <c r="T1090" s="138"/>
      <c r="U1090" s="138"/>
      <c r="V1090" s="138"/>
      <c r="W1090" s="138"/>
      <c r="X1090" s="136"/>
      <c r="Y1090" s="144"/>
      <c r="Z1090" s="145"/>
      <c r="AA1090" s="145"/>
      <c r="AB1090" s="146"/>
      <c r="AC1090" s="146"/>
      <c r="AD1090" s="146"/>
      <c r="AE1090" s="147"/>
      <c r="AF1090" s="148"/>
      <c r="AG1090" s="148"/>
      <c r="AH1090" s="148"/>
      <c r="AI1090" s="148"/>
      <c r="AJ1090" s="148"/>
      <c r="AK1090" s="149"/>
      <c r="AL1090" s="149"/>
      <c r="AM1090" s="149"/>
      <c r="AN1090" s="149"/>
      <c r="AO1090" s="149"/>
      <c r="AP1090" s="149"/>
      <c r="AQ1090" s="149"/>
      <c r="AR1090" s="149"/>
      <c r="AS1090" s="149"/>
      <c r="AT1090" s="149"/>
      <c r="AU1090" s="149"/>
      <c r="AV1090" s="149"/>
      <c r="AW1090" s="149"/>
      <c r="AX1090" s="150"/>
      <c r="AY1090" s="149"/>
      <c r="AZ1090" s="149"/>
      <c r="BA1090" s="149"/>
      <c r="BB1090" s="149"/>
      <c r="BC1090" s="252"/>
    </row>
    <row r="1091" spans="1:55" s="253" customFormat="1" x14ac:dyDescent="0.2">
      <c r="A1091" s="136"/>
      <c r="B1091" s="136"/>
      <c r="C1091" s="138"/>
      <c r="D1091" s="138"/>
      <c r="E1091" s="138"/>
      <c r="F1091" s="138"/>
      <c r="G1091" s="218"/>
      <c r="H1091" s="138"/>
      <c r="I1091" s="138"/>
      <c r="J1091" s="138"/>
      <c r="K1091" s="138"/>
      <c r="L1091" s="138"/>
      <c r="M1091" s="138"/>
      <c r="N1091" s="138"/>
      <c r="O1091" s="138"/>
      <c r="P1091" s="138"/>
      <c r="Q1091" s="138"/>
      <c r="R1091" s="138"/>
      <c r="S1091" s="138"/>
      <c r="T1091" s="138"/>
      <c r="U1091" s="138"/>
      <c r="V1091" s="138"/>
      <c r="W1091" s="138"/>
      <c r="X1091" s="136"/>
      <c r="Y1091" s="144"/>
      <c r="Z1091" s="145"/>
      <c r="AA1091" s="145"/>
      <c r="AB1091" s="146"/>
      <c r="AC1091" s="146"/>
      <c r="AD1091" s="146"/>
      <c r="AE1091" s="147"/>
      <c r="AF1091" s="148"/>
      <c r="AG1091" s="148"/>
      <c r="AH1091" s="148"/>
      <c r="AI1091" s="148"/>
      <c r="AJ1091" s="148"/>
      <c r="AK1091" s="149"/>
      <c r="AL1091" s="149"/>
      <c r="AM1091" s="149"/>
      <c r="AN1091" s="149"/>
      <c r="AO1091" s="149"/>
      <c r="AP1091" s="149"/>
      <c r="AQ1091" s="149"/>
      <c r="AR1091" s="149"/>
      <c r="AS1091" s="149"/>
      <c r="AT1091" s="149"/>
      <c r="AU1091" s="149"/>
      <c r="AV1091" s="149"/>
      <c r="AW1091" s="149"/>
      <c r="AX1091" s="150"/>
      <c r="AY1091" s="149"/>
      <c r="AZ1091" s="149"/>
      <c r="BA1091" s="149"/>
      <c r="BB1091" s="149"/>
      <c r="BC1091" s="252"/>
    </row>
    <row r="1092" spans="1:55" s="253" customFormat="1" x14ac:dyDescent="0.2">
      <c r="A1092" s="136"/>
      <c r="B1092" s="136"/>
      <c r="C1092" s="138"/>
      <c r="D1092" s="138"/>
      <c r="E1092" s="138"/>
      <c r="F1092" s="138"/>
      <c r="G1092" s="218"/>
      <c r="H1092" s="138"/>
      <c r="I1092" s="138"/>
      <c r="J1092" s="138"/>
      <c r="K1092" s="138"/>
      <c r="L1092" s="138"/>
      <c r="M1092" s="138"/>
      <c r="N1092" s="138"/>
      <c r="O1092" s="138"/>
      <c r="P1092" s="138"/>
      <c r="Q1092" s="138"/>
      <c r="R1092" s="138"/>
      <c r="S1092" s="138"/>
      <c r="T1092" s="138"/>
      <c r="U1092" s="138"/>
      <c r="V1092" s="138"/>
      <c r="W1092" s="138"/>
      <c r="X1092" s="136"/>
      <c r="Y1092" s="144"/>
      <c r="Z1092" s="145"/>
      <c r="AA1092" s="145"/>
      <c r="AB1092" s="146"/>
      <c r="AC1092" s="146"/>
      <c r="AD1092" s="146"/>
      <c r="AE1092" s="147"/>
      <c r="AF1092" s="148"/>
      <c r="AG1092" s="148"/>
      <c r="AH1092" s="148"/>
      <c r="AI1092" s="148"/>
      <c r="AJ1092" s="148"/>
      <c r="AK1092" s="149"/>
      <c r="AL1092" s="149"/>
      <c r="AM1092" s="149"/>
      <c r="AN1092" s="149"/>
      <c r="AO1092" s="149"/>
      <c r="AP1092" s="149"/>
      <c r="AQ1092" s="149"/>
      <c r="AR1092" s="149"/>
      <c r="AS1092" s="149"/>
      <c r="AT1092" s="149"/>
      <c r="AU1092" s="149"/>
      <c r="AV1092" s="149"/>
      <c r="AW1092" s="149"/>
      <c r="AX1092" s="150"/>
      <c r="AY1092" s="149"/>
      <c r="AZ1092" s="149"/>
      <c r="BA1092" s="149"/>
      <c r="BB1092" s="149"/>
      <c r="BC1092" s="252"/>
    </row>
    <row r="1093" spans="1:55" s="253" customFormat="1" x14ac:dyDescent="0.2">
      <c r="A1093" s="136"/>
      <c r="B1093" s="136"/>
      <c r="C1093" s="138"/>
      <c r="D1093" s="138"/>
      <c r="E1093" s="138"/>
      <c r="F1093" s="138"/>
      <c r="G1093" s="218"/>
      <c r="H1093" s="138"/>
      <c r="I1093" s="138"/>
      <c r="J1093" s="138"/>
      <c r="K1093" s="138"/>
      <c r="L1093" s="138"/>
      <c r="M1093" s="138"/>
      <c r="N1093" s="138"/>
      <c r="O1093" s="138"/>
      <c r="P1093" s="138"/>
      <c r="Q1093" s="138"/>
      <c r="R1093" s="138"/>
      <c r="S1093" s="138"/>
      <c r="T1093" s="138"/>
      <c r="U1093" s="138"/>
      <c r="V1093" s="138"/>
      <c r="W1093" s="138"/>
      <c r="X1093" s="136"/>
      <c r="Y1093" s="144"/>
      <c r="Z1093" s="145"/>
      <c r="AA1093" s="145"/>
      <c r="AB1093" s="146"/>
      <c r="AC1093" s="146"/>
      <c r="AD1093" s="146"/>
      <c r="AE1093" s="147"/>
      <c r="AF1093" s="148"/>
      <c r="AG1093" s="148"/>
      <c r="AH1093" s="148"/>
      <c r="AI1093" s="148"/>
      <c r="AJ1093" s="148"/>
      <c r="AK1093" s="149"/>
      <c r="AL1093" s="149"/>
      <c r="AM1093" s="149"/>
      <c r="AN1093" s="149"/>
      <c r="AO1093" s="149"/>
      <c r="AP1093" s="149"/>
      <c r="AQ1093" s="149"/>
      <c r="AR1093" s="149"/>
      <c r="AS1093" s="149"/>
      <c r="AT1093" s="149"/>
      <c r="AU1093" s="149"/>
      <c r="AV1093" s="149"/>
      <c r="AW1093" s="149"/>
      <c r="AX1093" s="150"/>
      <c r="AY1093" s="149"/>
      <c r="AZ1093" s="149"/>
      <c r="BA1093" s="149"/>
      <c r="BB1093" s="149"/>
      <c r="BC1093" s="252"/>
    </row>
    <row r="1094" spans="1:55" s="253" customFormat="1" x14ac:dyDescent="0.2">
      <c r="A1094" s="136"/>
      <c r="B1094" s="136"/>
      <c r="C1094" s="138"/>
      <c r="D1094" s="138"/>
      <c r="E1094" s="138"/>
      <c r="F1094" s="138"/>
      <c r="G1094" s="218"/>
      <c r="H1094" s="138"/>
      <c r="I1094" s="138"/>
      <c r="J1094" s="138"/>
      <c r="K1094" s="138"/>
      <c r="L1094" s="138"/>
      <c r="M1094" s="138"/>
      <c r="N1094" s="138"/>
      <c r="O1094" s="138"/>
      <c r="P1094" s="138"/>
      <c r="Q1094" s="138"/>
      <c r="R1094" s="138"/>
      <c r="S1094" s="138"/>
      <c r="T1094" s="138"/>
      <c r="U1094" s="138"/>
      <c r="V1094" s="138"/>
      <c r="W1094" s="138"/>
      <c r="X1094" s="136"/>
      <c r="Y1094" s="144"/>
      <c r="Z1094" s="145"/>
      <c r="AA1094" s="145"/>
      <c r="AB1094" s="146"/>
      <c r="AC1094" s="146"/>
      <c r="AD1094" s="146"/>
      <c r="AE1094" s="147"/>
      <c r="AF1094" s="148"/>
      <c r="AG1094" s="148"/>
      <c r="AH1094" s="148"/>
      <c r="AI1094" s="148"/>
      <c r="AJ1094" s="148"/>
      <c r="AK1094" s="149"/>
      <c r="AL1094" s="149"/>
      <c r="AM1094" s="149"/>
      <c r="AN1094" s="149"/>
      <c r="AO1094" s="149"/>
      <c r="AP1094" s="149"/>
      <c r="AQ1094" s="149"/>
      <c r="AR1094" s="149"/>
      <c r="AS1094" s="149"/>
      <c r="AT1094" s="149"/>
      <c r="AU1094" s="149"/>
      <c r="AV1094" s="149"/>
      <c r="AW1094" s="149"/>
      <c r="AX1094" s="150"/>
      <c r="AY1094" s="149"/>
      <c r="AZ1094" s="149"/>
      <c r="BA1094" s="149"/>
      <c r="BB1094" s="149"/>
      <c r="BC1094" s="252"/>
    </row>
    <row r="1095" spans="1:55" s="253" customFormat="1" x14ac:dyDescent="0.2">
      <c r="A1095" s="136"/>
      <c r="B1095" s="136"/>
      <c r="C1095" s="138"/>
      <c r="D1095" s="138"/>
      <c r="E1095" s="138"/>
      <c r="F1095" s="138"/>
      <c r="G1095" s="218"/>
      <c r="H1095" s="138"/>
      <c r="I1095" s="138"/>
      <c r="J1095" s="138"/>
      <c r="K1095" s="138"/>
      <c r="L1095" s="138"/>
      <c r="M1095" s="138"/>
      <c r="N1095" s="138"/>
      <c r="O1095" s="138"/>
      <c r="P1095" s="138"/>
      <c r="Q1095" s="138"/>
      <c r="R1095" s="138"/>
      <c r="S1095" s="138"/>
      <c r="T1095" s="138"/>
      <c r="U1095" s="138"/>
      <c r="V1095" s="138"/>
      <c r="W1095" s="138"/>
      <c r="X1095" s="136"/>
      <c r="Y1095" s="144"/>
      <c r="Z1095" s="145"/>
      <c r="AA1095" s="145"/>
      <c r="AB1095" s="146"/>
      <c r="AC1095" s="146"/>
      <c r="AD1095" s="146"/>
      <c r="AE1095" s="147"/>
      <c r="AF1095" s="148"/>
      <c r="AG1095" s="148"/>
      <c r="AH1095" s="148"/>
      <c r="AI1095" s="148"/>
      <c r="AJ1095" s="148"/>
      <c r="AK1095" s="149"/>
      <c r="AL1095" s="149"/>
      <c r="AM1095" s="149"/>
      <c r="AN1095" s="149"/>
      <c r="AO1095" s="149"/>
      <c r="AP1095" s="149"/>
      <c r="AQ1095" s="149"/>
      <c r="AR1095" s="149"/>
      <c r="AS1095" s="149"/>
      <c r="AT1095" s="149"/>
      <c r="AU1095" s="149"/>
      <c r="AV1095" s="149"/>
      <c r="AW1095" s="149"/>
      <c r="AX1095" s="150"/>
      <c r="AY1095" s="149"/>
      <c r="AZ1095" s="149"/>
      <c r="BA1095" s="149"/>
      <c r="BB1095" s="149"/>
      <c r="BC1095" s="252"/>
    </row>
    <row r="1096" spans="1:55" s="253" customFormat="1" x14ac:dyDescent="0.2">
      <c r="A1096" s="136"/>
      <c r="B1096" s="136"/>
      <c r="C1096" s="138"/>
      <c r="D1096" s="138"/>
      <c r="E1096" s="138"/>
      <c r="F1096" s="138"/>
      <c r="G1096" s="218"/>
      <c r="H1096" s="138"/>
      <c r="I1096" s="138"/>
      <c r="J1096" s="138"/>
      <c r="K1096" s="138"/>
      <c r="L1096" s="138"/>
      <c r="M1096" s="138"/>
      <c r="N1096" s="138"/>
      <c r="O1096" s="138"/>
      <c r="P1096" s="138"/>
      <c r="Q1096" s="138"/>
      <c r="R1096" s="138"/>
      <c r="S1096" s="138"/>
      <c r="T1096" s="138"/>
      <c r="U1096" s="138"/>
      <c r="V1096" s="138"/>
      <c r="W1096" s="138"/>
      <c r="X1096" s="136"/>
      <c r="Y1096" s="144"/>
      <c r="Z1096" s="145"/>
      <c r="AA1096" s="145"/>
      <c r="AB1096" s="146"/>
      <c r="AC1096" s="146"/>
      <c r="AD1096" s="146"/>
      <c r="AE1096" s="147"/>
      <c r="AF1096" s="148"/>
      <c r="AG1096" s="148"/>
      <c r="AH1096" s="148"/>
      <c r="AI1096" s="148"/>
      <c r="AJ1096" s="148"/>
      <c r="AK1096" s="149"/>
      <c r="AL1096" s="149"/>
      <c r="AM1096" s="149"/>
      <c r="AN1096" s="149"/>
      <c r="AO1096" s="149"/>
      <c r="AP1096" s="149"/>
      <c r="AQ1096" s="149"/>
      <c r="AR1096" s="149"/>
      <c r="AS1096" s="149"/>
      <c r="AT1096" s="149"/>
      <c r="AU1096" s="149"/>
      <c r="AV1096" s="149"/>
      <c r="AW1096" s="149"/>
      <c r="AX1096" s="150"/>
      <c r="AY1096" s="149"/>
      <c r="AZ1096" s="149"/>
      <c r="BA1096" s="149"/>
      <c r="BB1096" s="149"/>
      <c r="BC1096" s="252"/>
    </row>
    <row r="1097" spans="1:55" s="253" customFormat="1" x14ac:dyDescent="0.2">
      <c r="A1097" s="136"/>
      <c r="B1097" s="136"/>
      <c r="C1097" s="138"/>
      <c r="D1097" s="138"/>
      <c r="E1097" s="138"/>
      <c r="F1097" s="138"/>
      <c r="G1097" s="218"/>
      <c r="H1097" s="138"/>
      <c r="I1097" s="138"/>
      <c r="J1097" s="138"/>
      <c r="K1097" s="138"/>
      <c r="L1097" s="138"/>
      <c r="M1097" s="138"/>
      <c r="N1097" s="138"/>
      <c r="O1097" s="138"/>
      <c r="P1097" s="138"/>
      <c r="Q1097" s="138"/>
      <c r="R1097" s="138"/>
      <c r="S1097" s="138"/>
      <c r="T1097" s="138"/>
      <c r="U1097" s="138"/>
      <c r="V1097" s="138"/>
      <c r="W1097" s="138"/>
      <c r="X1097" s="136"/>
      <c r="Y1097" s="144"/>
      <c r="Z1097" s="145"/>
      <c r="AA1097" s="145"/>
      <c r="AB1097" s="146"/>
      <c r="AC1097" s="146"/>
      <c r="AD1097" s="146"/>
      <c r="AE1097" s="147"/>
      <c r="AF1097" s="148"/>
      <c r="AG1097" s="148"/>
      <c r="AH1097" s="148"/>
      <c r="AI1097" s="148"/>
      <c r="AJ1097" s="148"/>
      <c r="AK1097" s="149"/>
      <c r="AL1097" s="149"/>
      <c r="AM1097" s="149"/>
      <c r="AN1097" s="149"/>
      <c r="AO1097" s="149"/>
      <c r="AP1097" s="149"/>
      <c r="AQ1097" s="149"/>
      <c r="AR1097" s="149"/>
      <c r="AS1097" s="149"/>
      <c r="AT1097" s="149"/>
      <c r="AU1097" s="149"/>
      <c r="AV1097" s="149"/>
      <c r="AW1097" s="149"/>
      <c r="AX1097" s="150"/>
      <c r="AY1097" s="149"/>
      <c r="AZ1097" s="149"/>
      <c r="BA1097" s="149"/>
      <c r="BB1097" s="149"/>
      <c r="BC1097" s="252"/>
    </row>
    <row r="1098" spans="1:55" s="253" customFormat="1" x14ac:dyDescent="0.2">
      <c r="A1098" s="136"/>
      <c r="B1098" s="136"/>
      <c r="C1098" s="138"/>
      <c r="D1098" s="138"/>
      <c r="E1098" s="138"/>
      <c r="F1098" s="138"/>
      <c r="G1098" s="218"/>
      <c r="H1098" s="138"/>
      <c r="I1098" s="138"/>
      <c r="J1098" s="138"/>
      <c r="K1098" s="138"/>
      <c r="L1098" s="138"/>
      <c r="M1098" s="138"/>
      <c r="N1098" s="138"/>
      <c r="O1098" s="138"/>
      <c r="P1098" s="138"/>
      <c r="Q1098" s="138"/>
      <c r="R1098" s="138"/>
      <c r="S1098" s="138"/>
      <c r="T1098" s="138"/>
      <c r="U1098" s="138"/>
      <c r="V1098" s="138"/>
      <c r="W1098" s="138"/>
      <c r="X1098" s="136"/>
      <c r="Y1098" s="144"/>
      <c r="Z1098" s="145"/>
      <c r="AA1098" s="145"/>
      <c r="AB1098" s="146"/>
      <c r="AC1098" s="146"/>
      <c r="AD1098" s="146"/>
      <c r="AE1098" s="147"/>
      <c r="AF1098" s="148"/>
      <c r="AG1098" s="148"/>
      <c r="AH1098" s="148"/>
      <c r="AI1098" s="148"/>
      <c r="AJ1098" s="148"/>
      <c r="AK1098" s="149"/>
      <c r="AL1098" s="149"/>
      <c r="AM1098" s="149"/>
      <c r="AN1098" s="149"/>
      <c r="AO1098" s="149"/>
      <c r="AP1098" s="149"/>
      <c r="AQ1098" s="149"/>
      <c r="AR1098" s="149"/>
      <c r="AS1098" s="149"/>
      <c r="AT1098" s="149"/>
      <c r="AU1098" s="149"/>
      <c r="AV1098" s="149"/>
      <c r="AW1098" s="149"/>
      <c r="AX1098" s="150"/>
      <c r="AY1098" s="149"/>
      <c r="AZ1098" s="149"/>
      <c r="BA1098" s="149"/>
      <c r="BB1098" s="149"/>
      <c r="BC1098" s="252"/>
    </row>
    <row r="1099" spans="1:55" s="253" customFormat="1" x14ac:dyDescent="0.2">
      <c r="A1099" s="136"/>
      <c r="B1099" s="136"/>
      <c r="C1099" s="138"/>
      <c r="D1099" s="138"/>
      <c r="E1099" s="138"/>
      <c r="F1099" s="138"/>
      <c r="G1099" s="218"/>
      <c r="H1099" s="138"/>
      <c r="I1099" s="138"/>
      <c r="J1099" s="138"/>
      <c r="K1099" s="138"/>
      <c r="L1099" s="138"/>
      <c r="M1099" s="138"/>
      <c r="N1099" s="138"/>
      <c r="O1099" s="138"/>
      <c r="P1099" s="138"/>
      <c r="Q1099" s="138"/>
      <c r="R1099" s="138"/>
      <c r="S1099" s="138"/>
      <c r="T1099" s="138"/>
      <c r="U1099" s="138"/>
      <c r="V1099" s="138"/>
      <c r="W1099" s="138"/>
      <c r="X1099" s="136"/>
      <c r="Y1099" s="144"/>
      <c r="Z1099" s="145"/>
      <c r="AA1099" s="145"/>
      <c r="AB1099" s="146"/>
      <c r="AC1099" s="146"/>
      <c r="AD1099" s="146"/>
      <c r="AE1099" s="147"/>
      <c r="AF1099" s="148"/>
      <c r="AG1099" s="148"/>
      <c r="AH1099" s="148"/>
      <c r="AI1099" s="148"/>
      <c r="AJ1099" s="148"/>
      <c r="AK1099" s="149"/>
      <c r="AL1099" s="149"/>
      <c r="AM1099" s="149"/>
      <c r="AN1099" s="149"/>
      <c r="AO1099" s="149"/>
      <c r="AP1099" s="149"/>
      <c r="AQ1099" s="149"/>
      <c r="AR1099" s="149"/>
      <c r="AS1099" s="149"/>
      <c r="AT1099" s="149"/>
      <c r="AU1099" s="149"/>
      <c r="AV1099" s="149"/>
      <c r="AW1099" s="149"/>
      <c r="AX1099" s="150"/>
      <c r="AY1099" s="149"/>
      <c r="AZ1099" s="149"/>
      <c r="BA1099" s="149"/>
      <c r="BB1099" s="149"/>
      <c r="BC1099" s="252"/>
    </row>
    <row r="1100" spans="1:55" s="253" customFormat="1" x14ac:dyDescent="0.2">
      <c r="A1100" s="136"/>
      <c r="B1100" s="136"/>
      <c r="C1100" s="138"/>
      <c r="D1100" s="138"/>
      <c r="E1100" s="138"/>
      <c r="F1100" s="138"/>
      <c r="G1100" s="218"/>
      <c r="H1100" s="138"/>
      <c r="I1100" s="138"/>
      <c r="J1100" s="138"/>
      <c r="K1100" s="138"/>
      <c r="L1100" s="138"/>
      <c r="M1100" s="138"/>
      <c r="N1100" s="138"/>
      <c r="O1100" s="138"/>
      <c r="P1100" s="138"/>
      <c r="Q1100" s="138"/>
      <c r="R1100" s="138"/>
      <c r="S1100" s="138"/>
      <c r="T1100" s="138"/>
      <c r="U1100" s="138"/>
      <c r="V1100" s="138"/>
      <c r="W1100" s="138"/>
      <c r="X1100" s="136"/>
      <c r="Y1100" s="144"/>
      <c r="Z1100" s="145"/>
      <c r="AA1100" s="145"/>
      <c r="AB1100" s="146"/>
      <c r="AC1100" s="146"/>
      <c r="AD1100" s="146"/>
      <c r="AE1100" s="147"/>
      <c r="AF1100" s="148"/>
      <c r="AG1100" s="148"/>
      <c r="AH1100" s="148"/>
      <c r="AI1100" s="148"/>
      <c r="AJ1100" s="148"/>
      <c r="AK1100" s="149"/>
      <c r="AL1100" s="149"/>
      <c r="AM1100" s="149"/>
      <c r="AN1100" s="149"/>
      <c r="AO1100" s="149"/>
      <c r="AP1100" s="149"/>
      <c r="AQ1100" s="149"/>
      <c r="AR1100" s="149"/>
      <c r="AS1100" s="149"/>
      <c r="AT1100" s="149"/>
      <c r="AU1100" s="149"/>
      <c r="AV1100" s="149"/>
      <c r="AW1100" s="149"/>
      <c r="AX1100" s="150"/>
      <c r="AY1100" s="149"/>
      <c r="AZ1100" s="149"/>
      <c r="BA1100" s="149"/>
      <c r="BB1100" s="149"/>
      <c r="BC1100" s="252"/>
    </row>
    <row r="1101" spans="1:55" s="253" customFormat="1" x14ac:dyDescent="0.2">
      <c r="A1101" s="136"/>
      <c r="B1101" s="136"/>
      <c r="C1101" s="138"/>
      <c r="D1101" s="138"/>
      <c r="E1101" s="138"/>
      <c r="F1101" s="138"/>
      <c r="G1101" s="218"/>
      <c r="H1101" s="138"/>
      <c r="I1101" s="138"/>
      <c r="J1101" s="138"/>
      <c r="K1101" s="138"/>
      <c r="L1101" s="138"/>
      <c r="M1101" s="138"/>
      <c r="N1101" s="138"/>
      <c r="O1101" s="138"/>
      <c r="P1101" s="138"/>
      <c r="Q1101" s="138"/>
      <c r="R1101" s="138"/>
      <c r="S1101" s="138"/>
      <c r="T1101" s="138"/>
      <c r="U1101" s="138"/>
      <c r="V1101" s="138"/>
      <c r="W1101" s="138"/>
      <c r="X1101" s="136"/>
      <c r="Y1101" s="144"/>
      <c r="Z1101" s="145"/>
      <c r="AA1101" s="145"/>
      <c r="AB1101" s="146"/>
      <c r="AC1101" s="146"/>
      <c r="AD1101" s="146"/>
      <c r="AE1101" s="147"/>
      <c r="AF1101" s="148"/>
      <c r="AG1101" s="148"/>
      <c r="AH1101" s="148"/>
      <c r="AI1101" s="148"/>
      <c r="AJ1101" s="148"/>
      <c r="AK1101" s="149"/>
      <c r="AL1101" s="149"/>
      <c r="AM1101" s="149"/>
      <c r="AN1101" s="149"/>
      <c r="AO1101" s="149"/>
      <c r="AP1101" s="149"/>
      <c r="AQ1101" s="149"/>
      <c r="AR1101" s="149"/>
      <c r="AS1101" s="149"/>
      <c r="AT1101" s="149"/>
      <c r="AU1101" s="149"/>
      <c r="AV1101" s="149"/>
      <c r="AW1101" s="149"/>
      <c r="AX1101" s="150"/>
      <c r="AY1101" s="149"/>
      <c r="AZ1101" s="149"/>
      <c r="BA1101" s="149"/>
      <c r="BB1101" s="149"/>
      <c r="BC1101" s="252"/>
    </row>
    <row r="1102" spans="1:55" s="253" customFormat="1" x14ac:dyDescent="0.2">
      <c r="A1102" s="136"/>
      <c r="B1102" s="136"/>
      <c r="C1102" s="138"/>
      <c r="D1102" s="138"/>
      <c r="E1102" s="138"/>
      <c r="F1102" s="138"/>
      <c r="G1102" s="218"/>
      <c r="H1102" s="138"/>
      <c r="I1102" s="138"/>
      <c r="J1102" s="138"/>
      <c r="K1102" s="138"/>
      <c r="L1102" s="138"/>
      <c r="M1102" s="138"/>
      <c r="N1102" s="138"/>
      <c r="O1102" s="138"/>
      <c r="P1102" s="138"/>
      <c r="Q1102" s="138"/>
      <c r="R1102" s="138"/>
      <c r="S1102" s="138"/>
      <c r="T1102" s="138"/>
      <c r="U1102" s="138"/>
      <c r="V1102" s="138"/>
      <c r="W1102" s="138"/>
      <c r="X1102" s="136"/>
      <c r="Y1102" s="144"/>
      <c r="Z1102" s="145"/>
      <c r="AA1102" s="145"/>
      <c r="AB1102" s="146"/>
      <c r="AC1102" s="146"/>
      <c r="AD1102" s="146"/>
      <c r="AE1102" s="147"/>
      <c r="AF1102" s="148"/>
      <c r="AG1102" s="148"/>
      <c r="AH1102" s="148"/>
      <c r="AI1102" s="148"/>
      <c r="AJ1102" s="148"/>
      <c r="AK1102" s="149"/>
      <c r="AL1102" s="149"/>
      <c r="AM1102" s="149"/>
      <c r="AN1102" s="149"/>
      <c r="AO1102" s="149"/>
      <c r="AP1102" s="149"/>
      <c r="AQ1102" s="149"/>
      <c r="AR1102" s="149"/>
      <c r="AS1102" s="149"/>
      <c r="AT1102" s="149"/>
      <c r="AU1102" s="149"/>
      <c r="AV1102" s="149"/>
      <c r="AW1102" s="149"/>
      <c r="AX1102" s="150"/>
      <c r="AY1102" s="149"/>
      <c r="AZ1102" s="149"/>
      <c r="BA1102" s="149"/>
      <c r="BB1102" s="149"/>
      <c r="BC1102" s="252"/>
    </row>
    <row r="1103" spans="1:55" s="253" customFormat="1" x14ac:dyDescent="0.2">
      <c r="A1103" s="136"/>
      <c r="B1103" s="136"/>
      <c r="C1103" s="138"/>
      <c r="D1103" s="138"/>
      <c r="E1103" s="138"/>
      <c r="F1103" s="138"/>
      <c r="G1103" s="218"/>
      <c r="H1103" s="138"/>
      <c r="I1103" s="138"/>
      <c r="J1103" s="138"/>
      <c r="K1103" s="138"/>
      <c r="L1103" s="138"/>
      <c r="M1103" s="138"/>
      <c r="N1103" s="138"/>
      <c r="O1103" s="138"/>
      <c r="P1103" s="138"/>
      <c r="Q1103" s="138"/>
      <c r="R1103" s="138"/>
      <c r="S1103" s="138"/>
      <c r="T1103" s="138"/>
      <c r="U1103" s="138"/>
      <c r="V1103" s="138"/>
      <c r="W1103" s="138"/>
      <c r="X1103" s="136"/>
      <c r="Y1103" s="144"/>
      <c r="Z1103" s="145"/>
      <c r="AA1103" s="145"/>
      <c r="AB1103" s="146"/>
      <c r="AC1103" s="146"/>
      <c r="AD1103" s="146"/>
      <c r="AE1103" s="147"/>
      <c r="AF1103" s="148"/>
      <c r="AG1103" s="148"/>
      <c r="AH1103" s="148"/>
      <c r="AI1103" s="148"/>
      <c r="AJ1103" s="148"/>
      <c r="AK1103" s="149"/>
      <c r="AL1103" s="149"/>
      <c r="AM1103" s="149"/>
      <c r="AN1103" s="149"/>
      <c r="AO1103" s="149"/>
      <c r="AP1103" s="149"/>
      <c r="AQ1103" s="149"/>
      <c r="AR1103" s="149"/>
      <c r="AS1103" s="149"/>
      <c r="AT1103" s="149"/>
      <c r="AU1103" s="149"/>
      <c r="AV1103" s="149"/>
      <c r="AW1103" s="149"/>
      <c r="AX1103" s="150"/>
      <c r="AY1103" s="149"/>
      <c r="AZ1103" s="149"/>
      <c r="BA1103" s="149"/>
      <c r="BB1103" s="149"/>
      <c r="BC1103" s="252"/>
    </row>
    <row r="1104" spans="1:55" s="253" customFormat="1" x14ac:dyDescent="0.2">
      <c r="A1104" s="136"/>
      <c r="B1104" s="136"/>
      <c r="C1104" s="138"/>
      <c r="D1104" s="138"/>
      <c r="E1104" s="138"/>
      <c r="F1104" s="138"/>
      <c r="G1104" s="218"/>
      <c r="H1104" s="138"/>
      <c r="I1104" s="138"/>
      <c r="J1104" s="138"/>
      <c r="K1104" s="138"/>
      <c r="L1104" s="138"/>
      <c r="M1104" s="138"/>
      <c r="N1104" s="138"/>
      <c r="O1104" s="138"/>
      <c r="P1104" s="138"/>
      <c r="Q1104" s="138"/>
      <c r="R1104" s="138"/>
      <c r="S1104" s="138"/>
      <c r="T1104" s="138"/>
      <c r="U1104" s="138"/>
      <c r="V1104" s="138"/>
      <c r="W1104" s="138"/>
      <c r="X1104" s="136"/>
      <c r="Y1104" s="144"/>
      <c r="Z1104" s="145"/>
      <c r="AA1104" s="145"/>
      <c r="AB1104" s="146"/>
      <c r="AC1104" s="146"/>
      <c r="AD1104" s="146"/>
      <c r="AE1104" s="147"/>
      <c r="AF1104" s="148"/>
      <c r="AG1104" s="148"/>
      <c r="AH1104" s="148"/>
      <c r="AI1104" s="148"/>
      <c r="AJ1104" s="148"/>
      <c r="AK1104" s="149"/>
      <c r="AL1104" s="149"/>
      <c r="AM1104" s="149"/>
      <c r="AN1104" s="149"/>
      <c r="AO1104" s="149"/>
      <c r="AP1104" s="149"/>
      <c r="AQ1104" s="149"/>
      <c r="AR1104" s="149"/>
      <c r="AS1104" s="149"/>
      <c r="AT1104" s="149"/>
      <c r="AU1104" s="149"/>
      <c r="AV1104" s="149"/>
      <c r="AW1104" s="149"/>
      <c r="AX1104" s="150"/>
      <c r="AY1104" s="149"/>
      <c r="AZ1104" s="149"/>
      <c r="BA1104" s="149"/>
      <c r="BB1104" s="149"/>
      <c r="BC1104" s="252"/>
    </row>
    <row r="1105" spans="1:55" s="253" customFormat="1" x14ac:dyDescent="0.2">
      <c r="A1105" s="136"/>
      <c r="B1105" s="136"/>
      <c r="C1105" s="138"/>
      <c r="D1105" s="138"/>
      <c r="E1105" s="138"/>
      <c r="F1105" s="138"/>
      <c r="G1105" s="218"/>
      <c r="H1105" s="138"/>
      <c r="I1105" s="138"/>
      <c r="J1105" s="138"/>
      <c r="K1105" s="138"/>
      <c r="L1105" s="138"/>
      <c r="M1105" s="138"/>
      <c r="N1105" s="138"/>
      <c r="O1105" s="138"/>
      <c r="P1105" s="138"/>
      <c r="Q1105" s="138"/>
      <c r="R1105" s="138"/>
      <c r="S1105" s="138"/>
      <c r="T1105" s="138"/>
      <c r="U1105" s="138"/>
      <c r="V1105" s="138"/>
      <c r="W1105" s="138"/>
      <c r="X1105" s="136"/>
      <c r="Y1105" s="144"/>
      <c r="Z1105" s="145"/>
      <c r="AA1105" s="145"/>
      <c r="AB1105" s="146"/>
      <c r="AC1105" s="146"/>
      <c r="AD1105" s="146"/>
      <c r="AE1105" s="147"/>
      <c r="AF1105" s="148"/>
      <c r="AG1105" s="148"/>
      <c r="AH1105" s="148"/>
      <c r="AI1105" s="148"/>
      <c r="AJ1105" s="148"/>
      <c r="AK1105" s="149"/>
      <c r="AL1105" s="149"/>
      <c r="AM1105" s="149"/>
      <c r="AN1105" s="149"/>
      <c r="AO1105" s="149"/>
      <c r="AP1105" s="149"/>
      <c r="AQ1105" s="149"/>
      <c r="AR1105" s="149"/>
      <c r="AS1105" s="149"/>
      <c r="AT1105" s="149"/>
      <c r="AU1105" s="149"/>
      <c r="AV1105" s="149"/>
      <c r="AW1105" s="149"/>
      <c r="AX1105" s="150"/>
      <c r="AY1105" s="149"/>
      <c r="AZ1105" s="149"/>
      <c r="BA1105" s="149"/>
      <c r="BB1105" s="149"/>
      <c r="BC1105" s="252"/>
    </row>
    <row r="1106" spans="1:55" s="253" customFormat="1" x14ac:dyDescent="0.2">
      <c r="A1106" s="136"/>
      <c r="B1106" s="136"/>
      <c r="C1106" s="138"/>
      <c r="D1106" s="138"/>
      <c r="E1106" s="138"/>
      <c r="F1106" s="138"/>
      <c r="G1106" s="218"/>
      <c r="H1106" s="138"/>
      <c r="I1106" s="138"/>
      <c r="J1106" s="138"/>
      <c r="K1106" s="138"/>
      <c r="L1106" s="138"/>
      <c r="M1106" s="138"/>
      <c r="N1106" s="138"/>
      <c r="O1106" s="138"/>
      <c r="P1106" s="138"/>
      <c r="Q1106" s="138"/>
      <c r="R1106" s="138"/>
      <c r="S1106" s="138"/>
      <c r="T1106" s="138"/>
      <c r="U1106" s="138"/>
      <c r="V1106" s="138"/>
      <c r="W1106" s="138"/>
      <c r="X1106" s="136"/>
      <c r="Y1106" s="144"/>
      <c r="Z1106" s="145"/>
      <c r="AA1106" s="145"/>
      <c r="AB1106" s="146"/>
      <c r="AC1106" s="146"/>
      <c r="AD1106" s="146"/>
      <c r="AE1106" s="147"/>
      <c r="AF1106" s="148"/>
      <c r="AG1106" s="148"/>
      <c r="AH1106" s="148"/>
      <c r="AI1106" s="148"/>
      <c r="AJ1106" s="148"/>
      <c r="AK1106" s="149"/>
      <c r="AL1106" s="149"/>
      <c r="AM1106" s="149"/>
      <c r="AN1106" s="149"/>
      <c r="AO1106" s="149"/>
      <c r="AP1106" s="149"/>
      <c r="AQ1106" s="149"/>
      <c r="AR1106" s="149"/>
      <c r="AS1106" s="149"/>
      <c r="AT1106" s="149"/>
      <c r="AU1106" s="149"/>
      <c r="AV1106" s="149"/>
      <c r="AW1106" s="149"/>
      <c r="AX1106" s="150"/>
      <c r="AY1106" s="149"/>
      <c r="AZ1106" s="149"/>
      <c r="BA1106" s="149"/>
      <c r="BB1106" s="149"/>
      <c r="BC1106" s="252"/>
    </row>
    <row r="1107" spans="1:55" s="253" customFormat="1" x14ac:dyDescent="0.2">
      <c r="A1107" s="136"/>
      <c r="B1107" s="136"/>
      <c r="C1107" s="138"/>
      <c r="D1107" s="138"/>
      <c r="E1107" s="138"/>
      <c r="F1107" s="138"/>
      <c r="G1107" s="218"/>
      <c r="H1107" s="138"/>
      <c r="I1107" s="138"/>
      <c r="J1107" s="138"/>
      <c r="K1107" s="138"/>
      <c r="L1107" s="138"/>
      <c r="M1107" s="138"/>
      <c r="N1107" s="138"/>
      <c r="O1107" s="138"/>
      <c r="P1107" s="138"/>
      <c r="Q1107" s="138"/>
      <c r="R1107" s="138"/>
      <c r="S1107" s="138"/>
      <c r="T1107" s="138"/>
      <c r="U1107" s="138"/>
      <c r="V1107" s="138"/>
      <c r="W1107" s="138"/>
      <c r="X1107" s="136"/>
      <c r="Y1107" s="144"/>
      <c r="Z1107" s="145"/>
      <c r="AA1107" s="145"/>
      <c r="AB1107" s="146"/>
      <c r="AC1107" s="146"/>
      <c r="AD1107" s="146"/>
      <c r="AE1107" s="147"/>
      <c r="AF1107" s="148"/>
      <c r="AG1107" s="148"/>
      <c r="AH1107" s="148"/>
      <c r="AI1107" s="148"/>
      <c r="AJ1107" s="148"/>
      <c r="AK1107" s="149"/>
      <c r="AL1107" s="149"/>
      <c r="AM1107" s="149"/>
      <c r="AN1107" s="149"/>
      <c r="AO1107" s="149"/>
      <c r="AP1107" s="149"/>
      <c r="AQ1107" s="149"/>
      <c r="AR1107" s="149"/>
      <c r="AS1107" s="149"/>
      <c r="AT1107" s="149"/>
      <c r="AU1107" s="149"/>
      <c r="AV1107" s="149"/>
      <c r="AW1107" s="149"/>
      <c r="AX1107" s="150"/>
      <c r="AY1107" s="149"/>
      <c r="AZ1107" s="149"/>
      <c r="BA1107" s="149"/>
      <c r="BB1107" s="149"/>
      <c r="BC1107" s="252"/>
    </row>
    <row r="1108" spans="1:55" s="253" customFormat="1" x14ac:dyDescent="0.2">
      <c r="A1108" s="136"/>
      <c r="B1108" s="136"/>
      <c r="C1108" s="138"/>
      <c r="D1108" s="138"/>
      <c r="E1108" s="138"/>
      <c r="F1108" s="138"/>
      <c r="G1108" s="218"/>
      <c r="H1108" s="138"/>
      <c r="I1108" s="138"/>
      <c r="J1108" s="138"/>
      <c r="K1108" s="138"/>
      <c r="L1108" s="138"/>
      <c r="M1108" s="138"/>
      <c r="N1108" s="138"/>
      <c r="O1108" s="138"/>
      <c r="P1108" s="138"/>
      <c r="Q1108" s="138"/>
      <c r="R1108" s="138"/>
      <c r="S1108" s="138"/>
      <c r="T1108" s="138"/>
      <c r="U1108" s="138"/>
      <c r="V1108" s="138"/>
      <c r="W1108" s="138"/>
      <c r="X1108" s="136"/>
      <c r="Y1108" s="144"/>
      <c r="Z1108" s="145"/>
      <c r="AA1108" s="145"/>
      <c r="AB1108" s="146"/>
      <c r="AC1108" s="146"/>
      <c r="AD1108" s="146"/>
      <c r="AE1108" s="147"/>
      <c r="AF1108" s="148"/>
      <c r="AG1108" s="148"/>
      <c r="AH1108" s="148"/>
      <c r="AI1108" s="148"/>
      <c r="AJ1108" s="148"/>
      <c r="AK1108" s="149"/>
      <c r="AL1108" s="149"/>
      <c r="AM1108" s="149"/>
      <c r="AN1108" s="149"/>
      <c r="AO1108" s="149"/>
      <c r="AP1108" s="149"/>
      <c r="AQ1108" s="149"/>
      <c r="AR1108" s="149"/>
      <c r="AS1108" s="149"/>
      <c r="AT1108" s="149"/>
      <c r="AU1108" s="149"/>
      <c r="AV1108" s="149"/>
      <c r="AW1108" s="149"/>
      <c r="AX1108" s="150"/>
      <c r="AY1108" s="149"/>
      <c r="AZ1108" s="149"/>
      <c r="BA1108" s="149"/>
      <c r="BB1108" s="149"/>
      <c r="BC1108" s="252"/>
    </row>
    <row r="1109" spans="1:55" s="253" customFormat="1" x14ac:dyDescent="0.2">
      <c r="A1109" s="136"/>
      <c r="B1109" s="136"/>
      <c r="C1109" s="138"/>
      <c r="D1109" s="138"/>
      <c r="E1109" s="138"/>
      <c r="F1109" s="138"/>
      <c r="G1109" s="218"/>
      <c r="H1109" s="138"/>
      <c r="I1109" s="138"/>
      <c r="J1109" s="138"/>
      <c r="K1109" s="138"/>
      <c r="L1109" s="138"/>
      <c r="M1109" s="138"/>
      <c r="N1109" s="138"/>
      <c r="O1109" s="138"/>
      <c r="P1109" s="138"/>
      <c r="Q1109" s="138"/>
      <c r="R1109" s="138"/>
      <c r="S1109" s="138"/>
      <c r="T1109" s="138"/>
      <c r="U1109" s="138"/>
      <c r="V1109" s="138"/>
      <c r="W1109" s="138"/>
      <c r="X1109" s="136"/>
      <c r="Y1109" s="144"/>
      <c r="Z1109" s="145"/>
      <c r="AA1109" s="145"/>
      <c r="AB1109" s="146"/>
      <c r="AC1109" s="146"/>
      <c r="AD1109" s="146"/>
      <c r="AE1109" s="147"/>
      <c r="AF1109" s="148"/>
      <c r="AG1109" s="148"/>
      <c r="AH1109" s="148"/>
      <c r="AI1109" s="148"/>
      <c r="AJ1109" s="148"/>
      <c r="AK1109" s="149"/>
      <c r="AL1109" s="149"/>
      <c r="AM1109" s="149"/>
      <c r="AN1109" s="149"/>
      <c r="AO1109" s="149"/>
      <c r="AP1109" s="149"/>
      <c r="AQ1109" s="149"/>
      <c r="AR1109" s="149"/>
      <c r="AS1109" s="149"/>
      <c r="AT1109" s="149"/>
      <c r="AU1109" s="149"/>
      <c r="AV1109" s="149"/>
      <c r="AW1109" s="149"/>
      <c r="AX1109" s="150"/>
      <c r="AY1109" s="149"/>
      <c r="AZ1109" s="149"/>
      <c r="BA1109" s="149"/>
      <c r="BB1109" s="149"/>
      <c r="BC1109" s="252"/>
    </row>
    <row r="1110" spans="1:55" s="253" customFormat="1" x14ac:dyDescent="0.2">
      <c r="A1110" s="136"/>
      <c r="B1110" s="136"/>
      <c r="C1110" s="138"/>
      <c r="D1110" s="138"/>
      <c r="E1110" s="138"/>
      <c r="F1110" s="138"/>
      <c r="G1110" s="218"/>
      <c r="H1110" s="138"/>
      <c r="I1110" s="138"/>
      <c r="J1110" s="138"/>
      <c r="K1110" s="138"/>
      <c r="L1110" s="138"/>
      <c r="M1110" s="138"/>
      <c r="N1110" s="138"/>
      <c r="O1110" s="138"/>
      <c r="P1110" s="138"/>
      <c r="Q1110" s="138"/>
      <c r="R1110" s="138"/>
      <c r="S1110" s="138"/>
      <c r="T1110" s="138"/>
      <c r="U1110" s="138"/>
      <c r="V1110" s="138"/>
      <c r="W1110" s="138"/>
      <c r="X1110" s="136"/>
      <c r="Y1110" s="144"/>
      <c r="Z1110" s="145"/>
      <c r="AA1110" s="145"/>
      <c r="AB1110" s="146"/>
      <c r="AC1110" s="146"/>
      <c r="AD1110" s="146"/>
      <c r="AE1110" s="147"/>
      <c r="AF1110" s="148"/>
      <c r="AG1110" s="148"/>
      <c r="AH1110" s="148"/>
      <c r="AI1110" s="148"/>
      <c r="AJ1110" s="148"/>
      <c r="AK1110" s="149"/>
      <c r="AL1110" s="149"/>
      <c r="AM1110" s="149"/>
      <c r="AN1110" s="149"/>
      <c r="AO1110" s="149"/>
      <c r="AP1110" s="149"/>
      <c r="AQ1110" s="149"/>
      <c r="AR1110" s="149"/>
      <c r="AS1110" s="149"/>
      <c r="AT1110" s="149"/>
      <c r="AU1110" s="149"/>
      <c r="AV1110" s="149"/>
      <c r="AW1110" s="149"/>
      <c r="AX1110" s="150"/>
      <c r="AY1110" s="149"/>
      <c r="AZ1110" s="149"/>
      <c r="BA1110" s="149"/>
      <c r="BB1110" s="149"/>
      <c r="BC1110" s="252"/>
    </row>
    <row r="1111" spans="1:55" s="253" customFormat="1" x14ac:dyDescent="0.2">
      <c r="A1111" s="136"/>
      <c r="B1111" s="136"/>
      <c r="C1111" s="138"/>
      <c r="D1111" s="138"/>
      <c r="E1111" s="138"/>
      <c r="F1111" s="138"/>
      <c r="G1111" s="218"/>
      <c r="H1111" s="138"/>
      <c r="I1111" s="138"/>
      <c r="J1111" s="138"/>
      <c r="K1111" s="138"/>
      <c r="L1111" s="138"/>
      <c r="M1111" s="138"/>
      <c r="N1111" s="138"/>
      <c r="O1111" s="138"/>
      <c r="P1111" s="138"/>
      <c r="Q1111" s="138"/>
      <c r="R1111" s="138"/>
      <c r="S1111" s="138"/>
      <c r="T1111" s="138"/>
      <c r="U1111" s="138"/>
      <c r="V1111" s="138"/>
      <c r="W1111" s="138"/>
      <c r="X1111" s="136"/>
      <c r="Y1111" s="144"/>
      <c r="Z1111" s="145"/>
      <c r="AA1111" s="145"/>
      <c r="AB1111" s="146"/>
      <c r="AC1111" s="146"/>
      <c r="AD1111" s="146"/>
      <c r="AE1111" s="147"/>
      <c r="AF1111" s="148"/>
      <c r="AG1111" s="148"/>
      <c r="AH1111" s="148"/>
      <c r="AI1111" s="148"/>
      <c r="AJ1111" s="148"/>
      <c r="AK1111" s="149"/>
      <c r="AL1111" s="149"/>
      <c r="AM1111" s="149"/>
      <c r="AN1111" s="149"/>
      <c r="AO1111" s="149"/>
      <c r="AP1111" s="149"/>
      <c r="AQ1111" s="149"/>
      <c r="AR1111" s="149"/>
      <c r="AS1111" s="149"/>
      <c r="AT1111" s="149"/>
      <c r="AU1111" s="149"/>
      <c r="AV1111" s="149"/>
      <c r="AW1111" s="149"/>
      <c r="AX1111" s="150"/>
      <c r="AY1111" s="149"/>
      <c r="AZ1111" s="149"/>
      <c r="BA1111" s="149"/>
      <c r="BB1111" s="149"/>
      <c r="BC1111" s="252"/>
    </row>
    <row r="1112" spans="1:55" s="253" customFormat="1" x14ac:dyDescent="0.2">
      <c r="A1112" s="136"/>
      <c r="B1112" s="136"/>
      <c r="C1112" s="138"/>
      <c r="D1112" s="138"/>
      <c r="E1112" s="138"/>
      <c r="F1112" s="138"/>
      <c r="G1112" s="218"/>
      <c r="H1112" s="138"/>
      <c r="I1112" s="138"/>
      <c r="J1112" s="138"/>
      <c r="K1112" s="138"/>
      <c r="L1112" s="138"/>
      <c r="M1112" s="138"/>
      <c r="N1112" s="138"/>
      <c r="O1112" s="138"/>
      <c r="P1112" s="138"/>
      <c r="Q1112" s="138"/>
      <c r="R1112" s="138"/>
      <c r="S1112" s="138"/>
      <c r="T1112" s="138"/>
      <c r="U1112" s="138"/>
      <c r="V1112" s="138"/>
      <c r="W1112" s="138"/>
      <c r="X1112" s="136"/>
      <c r="Y1112" s="144"/>
      <c r="Z1112" s="145"/>
      <c r="AA1112" s="145"/>
      <c r="AB1112" s="146"/>
      <c r="AC1112" s="146"/>
      <c r="AD1112" s="146"/>
      <c r="AE1112" s="147"/>
      <c r="AF1112" s="148"/>
      <c r="AG1112" s="148"/>
      <c r="AH1112" s="148"/>
      <c r="AI1112" s="148"/>
      <c r="AJ1112" s="148"/>
      <c r="AK1112" s="149"/>
      <c r="AL1112" s="149"/>
      <c r="AM1112" s="149"/>
      <c r="AN1112" s="149"/>
      <c r="AO1112" s="149"/>
      <c r="AP1112" s="149"/>
      <c r="AQ1112" s="149"/>
      <c r="AR1112" s="149"/>
      <c r="AS1112" s="149"/>
      <c r="AT1112" s="149"/>
      <c r="AU1112" s="149"/>
      <c r="AV1112" s="149"/>
      <c r="AW1112" s="149"/>
      <c r="AX1112" s="150"/>
      <c r="AY1112" s="149"/>
      <c r="AZ1112" s="149"/>
      <c r="BA1112" s="149"/>
      <c r="BB1112" s="149"/>
      <c r="BC1112" s="252"/>
    </row>
    <row r="1113" spans="1:55" s="253" customFormat="1" x14ac:dyDescent="0.2">
      <c r="A1113" s="136"/>
      <c r="B1113" s="136"/>
      <c r="C1113" s="138"/>
      <c r="D1113" s="138"/>
      <c r="E1113" s="138"/>
      <c r="F1113" s="138"/>
      <c r="G1113" s="218"/>
      <c r="H1113" s="138"/>
      <c r="I1113" s="138"/>
      <c r="J1113" s="138"/>
      <c r="K1113" s="138"/>
      <c r="L1113" s="138"/>
      <c r="M1113" s="138"/>
      <c r="N1113" s="138"/>
      <c r="O1113" s="138"/>
      <c r="P1113" s="138"/>
      <c r="Q1113" s="138"/>
      <c r="R1113" s="138"/>
      <c r="S1113" s="138"/>
      <c r="T1113" s="138"/>
      <c r="U1113" s="138"/>
      <c r="V1113" s="138"/>
      <c r="W1113" s="138"/>
      <c r="X1113" s="136"/>
      <c r="Y1113" s="144"/>
      <c r="Z1113" s="145"/>
      <c r="AA1113" s="145"/>
      <c r="AB1113" s="146"/>
      <c r="AC1113" s="146"/>
      <c r="AD1113" s="146"/>
      <c r="AE1113" s="147"/>
      <c r="AF1113" s="148"/>
      <c r="AG1113" s="148"/>
      <c r="AH1113" s="148"/>
      <c r="AI1113" s="148"/>
      <c r="AJ1113" s="148"/>
      <c r="AK1113" s="149"/>
      <c r="AL1113" s="149"/>
      <c r="AM1113" s="149"/>
      <c r="AN1113" s="149"/>
      <c r="AO1113" s="149"/>
      <c r="AP1113" s="149"/>
      <c r="AQ1113" s="149"/>
      <c r="AR1113" s="149"/>
      <c r="AS1113" s="149"/>
      <c r="AT1113" s="149"/>
      <c r="AU1113" s="149"/>
      <c r="AV1113" s="149"/>
      <c r="AW1113" s="149"/>
      <c r="AX1113" s="150"/>
      <c r="AY1113" s="149"/>
      <c r="AZ1113" s="149"/>
      <c r="BA1113" s="149"/>
      <c r="BB1113" s="149"/>
      <c r="BC1113" s="252"/>
    </row>
    <row r="1114" spans="1:55" s="253" customFormat="1" x14ac:dyDescent="0.2">
      <c r="A1114" s="136"/>
      <c r="B1114" s="136"/>
      <c r="C1114" s="138"/>
      <c r="D1114" s="138"/>
      <c r="E1114" s="138"/>
      <c r="F1114" s="138"/>
      <c r="G1114" s="218"/>
      <c r="H1114" s="138"/>
      <c r="I1114" s="138"/>
      <c r="J1114" s="138"/>
      <c r="K1114" s="138"/>
      <c r="L1114" s="138"/>
      <c r="M1114" s="138"/>
      <c r="N1114" s="138"/>
      <c r="O1114" s="138"/>
      <c r="P1114" s="138"/>
      <c r="Q1114" s="138"/>
      <c r="R1114" s="138"/>
      <c r="S1114" s="138"/>
      <c r="T1114" s="138"/>
      <c r="U1114" s="138"/>
      <c r="V1114" s="138"/>
      <c r="W1114" s="138"/>
      <c r="X1114" s="136"/>
      <c r="Y1114" s="144"/>
      <c r="Z1114" s="145"/>
      <c r="AA1114" s="145"/>
      <c r="AB1114" s="146"/>
      <c r="AC1114" s="146"/>
      <c r="AD1114" s="146"/>
      <c r="AE1114" s="147"/>
      <c r="AF1114" s="148"/>
      <c r="AG1114" s="148"/>
      <c r="AH1114" s="148"/>
      <c r="AI1114" s="148"/>
      <c r="AJ1114" s="148"/>
      <c r="AK1114" s="149"/>
      <c r="AL1114" s="149"/>
      <c r="AM1114" s="149"/>
      <c r="AN1114" s="149"/>
      <c r="AO1114" s="149"/>
      <c r="AP1114" s="149"/>
      <c r="AQ1114" s="149"/>
      <c r="AR1114" s="149"/>
      <c r="AS1114" s="149"/>
      <c r="AT1114" s="149"/>
      <c r="AU1114" s="149"/>
      <c r="AV1114" s="149"/>
      <c r="AW1114" s="149"/>
      <c r="AX1114" s="150"/>
      <c r="AY1114" s="149"/>
      <c r="AZ1114" s="149"/>
      <c r="BA1114" s="149"/>
      <c r="BB1114" s="149"/>
      <c r="BC1114" s="252"/>
    </row>
    <row r="1115" spans="1:55" s="253" customFormat="1" x14ac:dyDescent="0.2">
      <c r="A1115" s="136"/>
      <c r="B1115" s="136"/>
      <c r="C1115" s="138"/>
      <c r="D1115" s="138"/>
      <c r="E1115" s="138"/>
      <c r="F1115" s="138"/>
      <c r="G1115" s="218"/>
      <c r="H1115" s="138"/>
      <c r="I1115" s="138"/>
      <c r="J1115" s="138"/>
      <c r="K1115" s="138"/>
      <c r="L1115" s="138"/>
      <c r="M1115" s="138"/>
      <c r="N1115" s="138"/>
      <c r="O1115" s="138"/>
      <c r="P1115" s="138"/>
      <c r="Q1115" s="138"/>
      <c r="R1115" s="138"/>
      <c r="S1115" s="138"/>
      <c r="T1115" s="138"/>
      <c r="U1115" s="138"/>
      <c r="V1115" s="138"/>
      <c r="W1115" s="138"/>
      <c r="X1115" s="136"/>
      <c r="Y1115" s="144"/>
      <c r="Z1115" s="145"/>
      <c r="AA1115" s="145"/>
      <c r="AB1115" s="146"/>
      <c r="AC1115" s="146"/>
      <c r="AD1115" s="146"/>
      <c r="AE1115" s="147"/>
      <c r="AF1115" s="148"/>
      <c r="AG1115" s="148"/>
      <c r="AH1115" s="148"/>
      <c r="AI1115" s="148"/>
      <c r="AJ1115" s="148"/>
      <c r="AK1115" s="149"/>
      <c r="AL1115" s="149"/>
      <c r="AM1115" s="149"/>
      <c r="AN1115" s="149"/>
      <c r="AO1115" s="149"/>
      <c r="AP1115" s="149"/>
      <c r="AQ1115" s="149"/>
      <c r="AR1115" s="149"/>
      <c r="AS1115" s="149"/>
      <c r="AT1115" s="149"/>
      <c r="AU1115" s="149"/>
      <c r="AV1115" s="149"/>
      <c r="AW1115" s="149"/>
      <c r="AX1115" s="150"/>
      <c r="AY1115" s="149"/>
      <c r="AZ1115" s="149"/>
      <c r="BA1115" s="149"/>
      <c r="BB1115" s="149"/>
      <c r="BC1115" s="252"/>
    </row>
    <row r="1116" spans="1:55" s="253" customFormat="1" x14ac:dyDescent="0.2">
      <c r="A1116" s="136"/>
      <c r="B1116" s="136"/>
      <c r="C1116" s="138"/>
      <c r="D1116" s="138"/>
      <c r="E1116" s="138"/>
      <c r="F1116" s="138"/>
      <c r="G1116" s="218"/>
      <c r="H1116" s="138"/>
      <c r="I1116" s="138"/>
      <c r="J1116" s="138"/>
      <c r="K1116" s="138"/>
      <c r="L1116" s="138"/>
      <c r="M1116" s="138"/>
      <c r="N1116" s="138"/>
      <c r="O1116" s="138"/>
      <c r="P1116" s="138"/>
      <c r="Q1116" s="138"/>
      <c r="R1116" s="138"/>
      <c r="S1116" s="138"/>
      <c r="T1116" s="138"/>
      <c r="U1116" s="138"/>
      <c r="V1116" s="138"/>
      <c r="W1116" s="138"/>
      <c r="X1116" s="136"/>
      <c r="Y1116" s="144"/>
      <c r="Z1116" s="145"/>
      <c r="AA1116" s="145"/>
      <c r="AB1116" s="146"/>
      <c r="AC1116" s="146"/>
      <c r="AD1116" s="146"/>
      <c r="AE1116" s="147"/>
      <c r="AF1116" s="148"/>
      <c r="AG1116" s="148"/>
      <c r="AH1116" s="148"/>
      <c r="AI1116" s="148"/>
      <c r="AJ1116" s="148"/>
      <c r="AK1116" s="149"/>
      <c r="AL1116" s="149"/>
      <c r="AM1116" s="149"/>
      <c r="AN1116" s="149"/>
      <c r="AO1116" s="149"/>
      <c r="AP1116" s="149"/>
      <c r="AQ1116" s="149"/>
      <c r="AR1116" s="149"/>
      <c r="AS1116" s="149"/>
      <c r="AT1116" s="149"/>
      <c r="AU1116" s="149"/>
      <c r="AV1116" s="149"/>
      <c r="AW1116" s="149"/>
      <c r="AX1116" s="150"/>
      <c r="AY1116" s="149"/>
      <c r="AZ1116" s="149"/>
      <c r="BA1116" s="149"/>
      <c r="BB1116" s="149"/>
      <c r="BC1116" s="252"/>
    </row>
    <row r="1117" spans="1:55" s="253" customFormat="1" x14ac:dyDescent="0.2">
      <c r="A1117" s="136"/>
      <c r="B1117" s="136"/>
      <c r="C1117" s="138"/>
      <c r="D1117" s="138"/>
      <c r="E1117" s="138"/>
      <c r="F1117" s="138"/>
      <c r="G1117" s="218"/>
      <c r="H1117" s="138"/>
      <c r="I1117" s="138"/>
      <c r="J1117" s="138"/>
      <c r="K1117" s="138"/>
      <c r="L1117" s="138"/>
      <c r="M1117" s="138"/>
      <c r="N1117" s="138"/>
      <c r="O1117" s="138"/>
      <c r="P1117" s="138"/>
      <c r="Q1117" s="138"/>
      <c r="R1117" s="138"/>
      <c r="S1117" s="138"/>
      <c r="T1117" s="138"/>
      <c r="U1117" s="138"/>
      <c r="V1117" s="138"/>
      <c r="W1117" s="138"/>
      <c r="X1117" s="136"/>
      <c r="Y1117" s="144"/>
      <c r="Z1117" s="145"/>
      <c r="AA1117" s="145"/>
      <c r="AB1117" s="146"/>
      <c r="AC1117" s="146"/>
      <c r="AD1117" s="146"/>
      <c r="AE1117" s="147"/>
      <c r="AF1117" s="148"/>
      <c r="AG1117" s="148"/>
      <c r="AH1117" s="148"/>
      <c r="AI1117" s="148"/>
      <c r="AJ1117" s="148"/>
      <c r="AK1117" s="149"/>
      <c r="AL1117" s="149"/>
      <c r="AM1117" s="149"/>
      <c r="AN1117" s="149"/>
      <c r="AO1117" s="149"/>
      <c r="AP1117" s="149"/>
      <c r="AQ1117" s="149"/>
      <c r="AR1117" s="149"/>
      <c r="AS1117" s="149"/>
      <c r="AT1117" s="149"/>
      <c r="AU1117" s="149"/>
      <c r="AV1117" s="149"/>
      <c r="AW1117" s="149"/>
      <c r="AX1117" s="150"/>
      <c r="AY1117" s="149"/>
      <c r="AZ1117" s="149"/>
      <c r="BA1117" s="149"/>
      <c r="BB1117" s="149"/>
      <c r="BC1117" s="252"/>
    </row>
    <row r="1118" spans="1:55" s="253" customFormat="1" x14ac:dyDescent="0.2">
      <c r="A1118" s="136"/>
      <c r="B1118" s="136"/>
      <c r="C1118" s="138"/>
      <c r="D1118" s="138"/>
      <c r="E1118" s="138"/>
      <c r="F1118" s="138"/>
      <c r="G1118" s="218"/>
      <c r="H1118" s="138"/>
      <c r="I1118" s="138"/>
      <c r="J1118" s="138"/>
      <c r="K1118" s="138"/>
      <c r="L1118" s="138"/>
      <c r="M1118" s="138"/>
      <c r="N1118" s="138"/>
      <c r="O1118" s="138"/>
      <c r="P1118" s="138"/>
      <c r="Q1118" s="138"/>
      <c r="R1118" s="138"/>
      <c r="S1118" s="138"/>
      <c r="T1118" s="138"/>
      <c r="U1118" s="138"/>
      <c r="V1118" s="138"/>
      <c r="W1118" s="138"/>
      <c r="X1118" s="136"/>
      <c r="Y1118" s="144"/>
      <c r="Z1118" s="145"/>
      <c r="AA1118" s="145"/>
      <c r="AB1118" s="146"/>
      <c r="AC1118" s="146"/>
      <c r="AD1118" s="146"/>
      <c r="AE1118" s="147"/>
      <c r="AF1118" s="148"/>
      <c r="AG1118" s="148"/>
      <c r="AH1118" s="148"/>
      <c r="AI1118" s="148"/>
      <c r="AJ1118" s="148"/>
      <c r="AK1118" s="149"/>
      <c r="AL1118" s="149"/>
      <c r="AM1118" s="149"/>
      <c r="AN1118" s="149"/>
      <c r="AO1118" s="149"/>
      <c r="AP1118" s="149"/>
      <c r="AQ1118" s="149"/>
      <c r="AR1118" s="149"/>
      <c r="AS1118" s="149"/>
      <c r="AT1118" s="149"/>
      <c r="AU1118" s="149"/>
      <c r="AV1118" s="149"/>
      <c r="AW1118" s="149"/>
      <c r="AX1118" s="150"/>
      <c r="AY1118" s="149"/>
      <c r="AZ1118" s="149"/>
      <c r="BA1118" s="149"/>
      <c r="BB1118" s="149"/>
      <c r="BC1118" s="252"/>
    </row>
    <row r="1119" spans="1:55" s="253" customFormat="1" x14ac:dyDescent="0.2">
      <c r="A1119" s="136"/>
      <c r="B1119" s="136"/>
      <c r="C1119" s="138"/>
      <c r="D1119" s="138"/>
      <c r="E1119" s="138"/>
      <c r="F1119" s="138"/>
      <c r="G1119" s="218"/>
      <c r="H1119" s="138"/>
      <c r="I1119" s="138"/>
      <c r="J1119" s="138"/>
      <c r="K1119" s="138"/>
      <c r="L1119" s="138"/>
      <c r="M1119" s="138"/>
      <c r="N1119" s="138"/>
      <c r="O1119" s="138"/>
      <c r="P1119" s="138"/>
      <c r="Q1119" s="138"/>
      <c r="R1119" s="138"/>
      <c r="S1119" s="138"/>
      <c r="T1119" s="138"/>
      <c r="U1119" s="138"/>
      <c r="V1119" s="138"/>
      <c r="W1119" s="138"/>
      <c r="X1119" s="136"/>
      <c r="Y1119" s="144"/>
      <c r="Z1119" s="145"/>
      <c r="AA1119" s="145"/>
      <c r="AB1119" s="146"/>
      <c r="AC1119" s="146"/>
      <c r="AD1119" s="146"/>
      <c r="AE1119" s="147"/>
      <c r="AF1119" s="148"/>
      <c r="AG1119" s="148"/>
      <c r="AH1119" s="148"/>
      <c r="AI1119" s="148"/>
      <c r="AJ1119" s="148"/>
      <c r="AK1119" s="149"/>
      <c r="AL1119" s="149"/>
      <c r="AM1119" s="149"/>
      <c r="AN1119" s="149"/>
      <c r="AO1119" s="149"/>
      <c r="AP1119" s="149"/>
      <c r="AQ1119" s="149"/>
      <c r="AR1119" s="149"/>
      <c r="AS1119" s="149"/>
      <c r="AT1119" s="149"/>
      <c r="AU1119" s="149"/>
      <c r="AV1119" s="149"/>
      <c r="AW1119" s="149"/>
      <c r="AX1119" s="150"/>
      <c r="AY1119" s="149"/>
      <c r="AZ1119" s="149"/>
      <c r="BA1119" s="149"/>
      <c r="BB1119" s="149"/>
      <c r="BC1119" s="252"/>
    </row>
    <row r="1120" spans="1:55" s="253" customFormat="1" x14ac:dyDescent="0.2">
      <c r="A1120" s="136"/>
      <c r="B1120" s="136"/>
      <c r="C1120" s="138"/>
      <c r="D1120" s="138"/>
      <c r="E1120" s="138"/>
      <c r="F1120" s="138"/>
      <c r="G1120" s="218"/>
      <c r="H1120" s="138"/>
      <c r="I1120" s="138"/>
      <c r="J1120" s="138"/>
      <c r="K1120" s="138"/>
      <c r="L1120" s="138"/>
      <c r="M1120" s="138"/>
      <c r="N1120" s="138"/>
      <c r="O1120" s="138"/>
      <c r="P1120" s="138"/>
      <c r="Q1120" s="138"/>
      <c r="R1120" s="138"/>
      <c r="S1120" s="138"/>
      <c r="T1120" s="138"/>
      <c r="U1120" s="138"/>
      <c r="V1120" s="138"/>
      <c r="W1120" s="138"/>
      <c r="X1120" s="136"/>
      <c r="Y1120" s="144"/>
      <c r="Z1120" s="145"/>
      <c r="AA1120" s="145"/>
      <c r="AB1120" s="146"/>
      <c r="AC1120" s="146"/>
      <c r="AD1120" s="146"/>
      <c r="AE1120" s="147"/>
      <c r="AF1120" s="148"/>
      <c r="AG1120" s="148"/>
      <c r="AH1120" s="148"/>
      <c r="AI1120" s="148"/>
      <c r="AJ1120" s="148"/>
      <c r="AK1120" s="149"/>
      <c r="AL1120" s="149"/>
      <c r="AM1120" s="149"/>
      <c r="AN1120" s="149"/>
      <c r="AO1120" s="149"/>
      <c r="AP1120" s="149"/>
      <c r="AQ1120" s="149"/>
      <c r="AR1120" s="149"/>
      <c r="AS1120" s="149"/>
      <c r="AT1120" s="149"/>
      <c r="AU1120" s="149"/>
      <c r="AV1120" s="149"/>
      <c r="AW1120" s="149"/>
      <c r="AX1120" s="150"/>
      <c r="AY1120" s="149"/>
      <c r="AZ1120" s="149"/>
      <c r="BA1120" s="149"/>
      <c r="BB1120" s="149"/>
      <c r="BC1120" s="252"/>
    </row>
    <row r="1121" spans="1:55" s="253" customFormat="1" x14ac:dyDescent="0.2">
      <c r="A1121" s="136"/>
      <c r="B1121" s="136"/>
      <c r="C1121" s="138"/>
      <c r="D1121" s="138"/>
      <c r="E1121" s="138"/>
      <c r="F1121" s="138"/>
      <c r="G1121" s="218"/>
      <c r="H1121" s="138"/>
      <c r="I1121" s="138"/>
      <c r="J1121" s="138"/>
      <c r="K1121" s="138"/>
      <c r="L1121" s="138"/>
      <c r="M1121" s="138"/>
      <c r="N1121" s="138"/>
      <c r="O1121" s="138"/>
      <c r="P1121" s="138"/>
      <c r="Q1121" s="138"/>
      <c r="R1121" s="138"/>
      <c r="S1121" s="138"/>
      <c r="T1121" s="138"/>
      <c r="U1121" s="138"/>
      <c r="V1121" s="138"/>
      <c r="W1121" s="138"/>
      <c r="X1121" s="136"/>
      <c r="Y1121" s="144"/>
      <c r="Z1121" s="145"/>
      <c r="AA1121" s="145"/>
      <c r="AB1121" s="146"/>
      <c r="AC1121" s="146"/>
      <c r="AD1121" s="146"/>
      <c r="AE1121" s="147"/>
      <c r="AF1121" s="148"/>
      <c r="AG1121" s="148"/>
      <c r="AH1121" s="148"/>
      <c r="AI1121" s="148"/>
      <c r="AJ1121" s="148"/>
      <c r="AK1121" s="149"/>
      <c r="AL1121" s="149"/>
      <c r="AM1121" s="149"/>
      <c r="AN1121" s="149"/>
      <c r="AO1121" s="149"/>
      <c r="AP1121" s="149"/>
      <c r="AQ1121" s="149"/>
      <c r="AR1121" s="149"/>
      <c r="AS1121" s="149"/>
      <c r="AT1121" s="149"/>
      <c r="AU1121" s="149"/>
      <c r="AV1121" s="149"/>
      <c r="AW1121" s="149"/>
      <c r="AX1121" s="150"/>
      <c r="AY1121" s="149"/>
      <c r="AZ1121" s="149"/>
      <c r="BA1121" s="149"/>
      <c r="BB1121" s="149"/>
      <c r="BC1121" s="252"/>
    </row>
    <row r="1122" spans="1:55" s="253" customFormat="1" x14ac:dyDescent="0.2">
      <c r="A1122" s="136"/>
      <c r="B1122" s="136"/>
      <c r="C1122" s="138"/>
      <c r="D1122" s="138"/>
      <c r="E1122" s="138"/>
      <c r="F1122" s="138"/>
      <c r="G1122" s="218"/>
      <c r="H1122" s="138"/>
      <c r="I1122" s="138"/>
      <c r="J1122" s="138"/>
      <c r="K1122" s="138"/>
      <c r="L1122" s="138"/>
      <c r="M1122" s="138"/>
      <c r="N1122" s="138"/>
      <c r="O1122" s="138"/>
      <c r="P1122" s="138"/>
      <c r="Q1122" s="138"/>
      <c r="R1122" s="138"/>
      <c r="S1122" s="138"/>
      <c r="T1122" s="138"/>
      <c r="U1122" s="138"/>
      <c r="V1122" s="138"/>
      <c r="W1122" s="138"/>
      <c r="X1122" s="136"/>
      <c r="Y1122" s="144"/>
      <c r="Z1122" s="145"/>
      <c r="AA1122" s="145"/>
      <c r="AB1122" s="146"/>
      <c r="AC1122" s="146"/>
      <c r="AD1122" s="146"/>
      <c r="AE1122" s="147"/>
      <c r="AF1122" s="148"/>
      <c r="AG1122" s="148"/>
      <c r="AH1122" s="148"/>
      <c r="AI1122" s="148"/>
      <c r="AJ1122" s="148"/>
      <c r="AK1122" s="149"/>
      <c r="AL1122" s="149"/>
      <c r="AM1122" s="149"/>
      <c r="AN1122" s="149"/>
      <c r="AO1122" s="149"/>
      <c r="AP1122" s="149"/>
      <c r="AQ1122" s="149"/>
      <c r="AR1122" s="149"/>
      <c r="AS1122" s="149"/>
      <c r="AT1122" s="149"/>
      <c r="AU1122" s="149"/>
      <c r="AV1122" s="149"/>
      <c r="AW1122" s="149"/>
      <c r="AX1122" s="150"/>
      <c r="AY1122" s="149"/>
      <c r="AZ1122" s="149"/>
      <c r="BA1122" s="149"/>
      <c r="BB1122" s="149"/>
      <c r="BC1122" s="252"/>
    </row>
    <row r="1123" spans="1:55" s="253" customFormat="1" x14ac:dyDescent="0.2">
      <c r="A1123" s="136"/>
      <c r="B1123" s="136"/>
      <c r="C1123" s="138"/>
      <c r="D1123" s="138"/>
      <c r="E1123" s="138"/>
      <c r="F1123" s="138"/>
      <c r="G1123" s="218"/>
      <c r="H1123" s="138"/>
      <c r="I1123" s="138"/>
      <c r="J1123" s="138"/>
      <c r="K1123" s="138"/>
      <c r="L1123" s="138"/>
      <c r="M1123" s="138"/>
      <c r="N1123" s="138"/>
      <c r="O1123" s="138"/>
      <c r="P1123" s="138"/>
      <c r="Q1123" s="138"/>
      <c r="R1123" s="138"/>
      <c r="S1123" s="138"/>
      <c r="T1123" s="138"/>
      <c r="U1123" s="138"/>
      <c r="V1123" s="138"/>
      <c r="W1123" s="138"/>
      <c r="X1123" s="136"/>
      <c r="Y1123" s="144"/>
      <c r="Z1123" s="145"/>
      <c r="AA1123" s="145"/>
      <c r="AB1123" s="146"/>
      <c r="AC1123" s="146"/>
      <c r="AD1123" s="146"/>
      <c r="AE1123" s="147"/>
      <c r="AF1123" s="148"/>
      <c r="AG1123" s="148"/>
      <c r="AH1123" s="148"/>
      <c r="AI1123" s="148"/>
      <c r="AJ1123" s="148"/>
      <c r="AK1123" s="149"/>
      <c r="AL1123" s="149"/>
      <c r="AM1123" s="149"/>
      <c r="AN1123" s="149"/>
      <c r="AO1123" s="149"/>
      <c r="AP1123" s="149"/>
      <c r="AQ1123" s="149"/>
      <c r="AR1123" s="149"/>
      <c r="AS1123" s="149"/>
      <c r="AT1123" s="149"/>
      <c r="AU1123" s="149"/>
      <c r="AV1123" s="149"/>
      <c r="AW1123" s="149"/>
      <c r="AX1123" s="150"/>
      <c r="AY1123" s="149"/>
      <c r="AZ1123" s="149"/>
      <c r="BA1123" s="149"/>
      <c r="BB1123" s="149"/>
      <c r="BC1123" s="252"/>
    </row>
    <row r="1124" spans="1:55" s="253" customFormat="1" x14ac:dyDescent="0.2">
      <c r="A1124" s="136"/>
      <c r="B1124" s="136"/>
      <c r="C1124" s="138"/>
      <c r="D1124" s="138"/>
      <c r="E1124" s="138"/>
      <c r="F1124" s="138"/>
      <c r="G1124" s="218"/>
      <c r="H1124" s="138"/>
      <c r="I1124" s="138"/>
      <c r="J1124" s="138"/>
      <c r="K1124" s="138"/>
      <c r="L1124" s="138"/>
      <c r="M1124" s="138"/>
      <c r="N1124" s="138"/>
      <c r="O1124" s="138"/>
      <c r="P1124" s="138"/>
      <c r="Q1124" s="138"/>
      <c r="R1124" s="138"/>
      <c r="S1124" s="138"/>
      <c r="T1124" s="138"/>
      <c r="U1124" s="138"/>
      <c r="V1124" s="138"/>
      <c r="W1124" s="138"/>
      <c r="X1124" s="136"/>
      <c r="Y1124" s="144"/>
      <c r="Z1124" s="145"/>
      <c r="AA1124" s="145"/>
      <c r="AB1124" s="146"/>
      <c r="AC1124" s="146"/>
      <c r="AD1124" s="146"/>
      <c r="AE1124" s="147"/>
      <c r="AF1124" s="148"/>
      <c r="AG1124" s="148"/>
      <c r="AH1124" s="148"/>
      <c r="AI1124" s="148"/>
      <c r="AJ1124" s="148"/>
      <c r="AK1124" s="149"/>
      <c r="AL1124" s="149"/>
      <c r="AM1124" s="149"/>
      <c r="AN1124" s="149"/>
      <c r="AO1124" s="149"/>
      <c r="AP1124" s="149"/>
      <c r="AQ1124" s="149"/>
      <c r="AR1124" s="149"/>
      <c r="AS1124" s="149"/>
      <c r="AT1124" s="149"/>
      <c r="AU1124" s="149"/>
      <c r="AV1124" s="149"/>
      <c r="AW1124" s="149"/>
      <c r="AX1124" s="150"/>
      <c r="AY1124" s="149"/>
      <c r="AZ1124" s="149"/>
      <c r="BA1124" s="149"/>
      <c r="BB1124" s="149"/>
      <c r="BC1124" s="252"/>
    </row>
    <row r="1125" spans="1:55" s="253" customFormat="1" x14ac:dyDescent="0.2">
      <c r="A1125" s="136"/>
      <c r="B1125" s="136"/>
      <c r="C1125" s="138"/>
      <c r="D1125" s="138"/>
      <c r="E1125" s="138"/>
      <c r="F1125" s="138"/>
      <c r="G1125" s="218"/>
      <c r="H1125" s="138"/>
      <c r="I1125" s="138"/>
      <c r="J1125" s="138"/>
      <c r="K1125" s="138"/>
      <c r="L1125" s="138"/>
      <c r="M1125" s="138"/>
      <c r="N1125" s="138"/>
      <c r="O1125" s="138"/>
      <c r="P1125" s="138"/>
      <c r="Q1125" s="138"/>
      <c r="R1125" s="138"/>
      <c r="S1125" s="138"/>
      <c r="T1125" s="138"/>
      <c r="U1125" s="138"/>
      <c r="V1125" s="138"/>
      <c r="W1125" s="138"/>
      <c r="X1125" s="136"/>
      <c r="Y1125" s="144"/>
      <c r="Z1125" s="145"/>
      <c r="AA1125" s="145"/>
      <c r="AB1125" s="146"/>
      <c r="AC1125" s="146"/>
      <c r="AD1125" s="146"/>
      <c r="AE1125" s="147"/>
      <c r="AF1125" s="148"/>
      <c r="AG1125" s="148"/>
      <c r="AH1125" s="148"/>
      <c r="AI1125" s="148"/>
      <c r="AJ1125" s="148"/>
      <c r="AK1125" s="149"/>
      <c r="AL1125" s="149"/>
      <c r="AM1125" s="149"/>
      <c r="AN1125" s="149"/>
      <c r="AO1125" s="149"/>
      <c r="AP1125" s="149"/>
      <c r="AQ1125" s="149"/>
      <c r="AR1125" s="149"/>
      <c r="AS1125" s="149"/>
      <c r="AT1125" s="149"/>
      <c r="AU1125" s="149"/>
      <c r="AV1125" s="149"/>
      <c r="AW1125" s="149"/>
      <c r="AX1125" s="150"/>
      <c r="AY1125" s="149"/>
      <c r="AZ1125" s="149"/>
      <c r="BA1125" s="149"/>
      <c r="BB1125" s="149"/>
      <c r="BC1125" s="252"/>
    </row>
    <row r="1126" spans="1:55" s="253" customFormat="1" x14ac:dyDescent="0.2">
      <c r="A1126" s="136"/>
      <c r="B1126" s="136"/>
      <c r="C1126" s="138"/>
      <c r="D1126" s="138"/>
      <c r="E1126" s="138"/>
      <c r="F1126" s="138"/>
      <c r="G1126" s="218"/>
      <c r="H1126" s="138"/>
      <c r="I1126" s="138"/>
      <c r="J1126" s="138"/>
      <c r="K1126" s="138"/>
      <c r="L1126" s="138"/>
      <c r="M1126" s="138"/>
      <c r="N1126" s="138"/>
      <c r="O1126" s="138"/>
      <c r="P1126" s="138"/>
      <c r="Q1126" s="138"/>
      <c r="R1126" s="138"/>
      <c r="S1126" s="138"/>
      <c r="T1126" s="138"/>
      <c r="U1126" s="138"/>
      <c r="V1126" s="138"/>
      <c r="W1126" s="138"/>
      <c r="X1126" s="136"/>
      <c r="Y1126" s="144"/>
      <c r="Z1126" s="145"/>
      <c r="AA1126" s="145"/>
      <c r="AB1126" s="146"/>
      <c r="AC1126" s="146"/>
      <c r="AD1126" s="146"/>
      <c r="AE1126" s="147"/>
      <c r="AF1126" s="148"/>
      <c r="AG1126" s="148"/>
      <c r="AH1126" s="148"/>
      <c r="AI1126" s="148"/>
      <c r="AJ1126" s="148"/>
      <c r="AK1126" s="149"/>
      <c r="AL1126" s="149"/>
      <c r="AM1126" s="149"/>
      <c r="AN1126" s="149"/>
      <c r="AO1126" s="149"/>
      <c r="AP1126" s="149"/>
      <c r="AQ1126" s="149"/>
      <c r="AR1126" s="149"/>
      <c r="AS1126" s="149"/>
      <c r="AT1126" s="149"/>
      <c r="AU1126" s="149"/>
      <c r="AV1126" s="149"/>
      <c r="AW1126" s="149"/>
      <c r="AX1126" s="150"/>
      <c r="AY1126" s="149"/>
      <c r="AZ1126" s="149"/>
      <c r="BA1126" s="149"/>
      <c r="BB1126" s="149"/>
      <c r="BC1126" s="252"/>
    </row>
    <row r="1127" spans="1:55" s="253" customFormat="1" x14ac:dyDescent="0.2">
      <c r="A1127" s="136"/>
      <c r="B1127" s="136"/>
      <c r="C1127" s="138"/>
      <c r="D1127" s="138"/>
      <c r="E1127" s="138"/>
      <c r="F1127" s="138"/>
      <c r="G1127" s="218"/>
      <c r="H1127" s="138"/>
      <c r="I1127" s="138"/>
      <c r="J1127" s="138"/>
      <c r="K1127" s="138"/>
      <c r="L1127" s="138"/>
      <c r="M1127" s="138"/>
      <c r="N1127" s="138"/>
      <c r="O1127" s="138"/>
      <c r="P1127" s="138"/>
      <c r="Q1127" s="138"/>
      <c r="R1127" s="138"/>
      <c r="S1127" s="138"/>
      <c r="T1127" s="138"/>
      <c r="U1127" s="138"/>
      <c r="V1127" s="138"/>
      <c r="W1127" s="138"/>
      <c r="X1127" s="136"/>
      <c r="Y1127" s="144"/>
      <c r="Z1127" s="145"/>
      <c r="AA1127" s="145"/>
      <c r="AB1127" s="146"/>
      <c r="AC1127" s="146"/>
      <c r="AD1127" s="146"/>
      <c r="AE1127" s="147"/>
      <c r="AF1127" s="148"/>
      <c r="AG1127" s="148"/>
      <c r="AH1127" s="148"/>
      <c r="AI1127" s="148"/>
      <c r="AJ1127" s="148"/>
      <c r="AK1127" s="149"/>
      <c r="AL1127" s="149"/>
      <c r="AM1127" s="149"/>
      <c r="AN1127" s="149"/>
      <c r="AO1127" s="149"/>
      <c r="AP1127" s="149"/>
      <c r="AQ1127" s="149"/>
      <c r="AR1127" s="149"/>
      <c r="AS1127" s="149"/>
      <c r="AT1127" s="149"/>
      <c r="AU1127" s="149"/>
      <c r="AV1127" s="149"/>
      <c r="AW1127" s="149"/>
      <c r="AX1127" s="150"/>
      <c r="AY1127" s="149"/>
      <c r="AZ1127" s="149"/>
      <c r="BA1127" s="149"/>
      <c r="BB1127" s="149"/>
      <c r="BC1127" s="252"/>
    </row>
    <row r="1128" spans="1:55" s="253" customFormat="1" x14ac:dyDescent="0.2">
      <c r="A1128" s="136"/>
      <c r="B1128" s="136"/>
      <c r="C1128" s="138"/>
      <c r="D1128" s="138"/>
      <c r="E1128" s="138"/>
      <c r="F1128" s="138"/>
      <c r="G1128" s="218"/>
      <c r="H1128" s="138"/>
      <c r="I1128" s="138"/>
      <c r="J1128" s="138"/>
      <c r="K1128" s="138"/>
      <c r="L1128" s="138"/>
      <c r="M1128" s="138"/>
      <c r="N1128" s="138"/>
      <c r="O1128" s="138"/>
      <c r="P1128" s="138"/>
      <c r="Q1128" s="138"/>
      <c r="R1128" s="138"/>
      <c r="S1128" s="138"/>
      <c r="T1128" s="138"/>
      <c r="U1128" s="138"/>
      <c r="V1128" s="138"/>
      <c r="W1128" s="138"/>
      <c r="X1128" s="136"/>
      <c r="Y1128" s="144"/>
      <c r="Z1128" s="145"/>
      <c r="AA1128" s="145"/>
      <c r="AB1128" s="146"/>
      <c r="AC1128" s="146"/>
      <c r="AD1128" s="146"/>
      <c r="AE1128" s="147"/>
      <c r="AF1128" s="148"/>
      <c r="AG1128" s="148"/>
      <c r="AH1128" s="148"/>
      <c r="AI1128" s="148"/>
      <c r="AJ1128" s="148"/>
      <c r="AK1128" s="149"/>
      <c r="AL1128" s="149"/>
      <c r="AM1128" s="149"/>
      <c r="AN1128" s="149"/>
      <c r="AO1128" s="149"/>
      <c r="AP1128" s="149"/>
      <c r="AQ1128" s="149"/>
      <c r="AR1128" s="149"/>
      <c r="AS1128" s="149"/>
      <c r="AT1128" s="149"/>
      <c r="AU1128" s="149"/>
      <c r="AV1128" s="149"/>
      <c r="AW1128" s="149"/>
      <c r="AX1128" s="150"/>
      <c r="AY1128" s="149"/>
      <c r="AZ1128" s="149"/>
      <c r="BA1128" s="149"/>
      <c r="BB1128" s="149"/>
      <c r="BC1128" s="252"/>
    </row>
    <row r="1129" spans="1:55" s="253" customFormat="1" x14ac:dyDescent="0.2">
      <c r="A1129" s="136"/>
      <c r="B1129" s="136"/>
      <c r="C1129" s="138"/>
      <c r="D1129" s="138"/>
      <c r="E1129" s="138"/>
      <c r="F1129" s="138"/>
      <c r="G1129" s="218"/>
      <c r="H1129" s="138"/>
      <c r="I1129" s="138"/>
      <c r="J1129" s="138"/>
      <c r="K1129" s="138"/>
      <c r="L1129" s="138"/>
      <c r="M1129" s="138"/>
      <c r="N1129" s="138"/>
      <c r="O1129" s="138"/>
      <c r="P1129" s="138"/>
      <c r="Q1129" s="138"/>
      <c r="R1129" s="138"/>
      <c r="S1129" s="138"/>
      <c r="T1129" s="138"/>
      <c r="U1129" s="138"/>
      <c r="V1129" s="138"/>
      <c r="W1129" s="138"/>
      <c r="X1129" s="136"/>
      <c r="Y1129" s="144"/>
      <c r="Z1129" s="145"/>
      <c r="AA1129" s="145"/>
      <c r="AB1129" s="146"/>
      <c r="AC1129" s="146"/>
      <c r="AD1129" s="146"/>
      <c r="AE1129" s="147"/>
      <c r="AF1129" s="148"/>
      <c r="AG1129" s="148"/>
      <c r="AH1129" s="148"/>
      <c r="AI1129" s="148"/>
      <c r="AJ1129" s="148"/>
      <c r="AK1129" s="149"/>
      <c r="AL1129" s="149"/>
      <c r="AM1129" s="149"/>
      <c r="AN1129" s="149"/>
      <c r="AO1129" s="149"/>
      <c r="AP1129" s="149"/>
      <c r="AQ1129" s="149"/>
      <c r="AR1129" s="149"/>
      <c r="AS1129" s="149"/>
      <c r="AT1129" s="149"/>
      <c r="AU1129" s="149"/>
      <c r="AV1129" s="149"/>
      <c r="AW1129" s="149"/>
      <c r="AX1129" s="150"/>
      <c r="AY1129" s="149"/>
      <c r="AZ1129" s="149"/>
      <c r="BA1129" s="149"/>
      <c r="BB1129" s="149"/>
      <c r="BC1129" s="252"/>
    </row>
    <row r="1130" spans="1:55" s="253" customFormat="1" x14ac:dyDescent="0.2">
      <c r="A1130" s="136"/>
      <c r="B1130" s="136"/>
      <c r="C1130" s="138"/>
      <c r="D1130" s="138"/>
      <c r="E1130" s="138"/>
      <c r="F1130" s="138"/>
      <c r="G1130" s="218"/>
      <c r="H1130" s="138"/>
      <c r="I1130" s="138"/>
      <c r="J1130" s="138"/>
      <c r="K1130" s="138"/>
      <c r="L1130" s="138"/>
      <c r="M1130" s="138"/>
      <c r="N1130" s="138"/>
      <c r="O1130" s="138"/>
      <c r="P1130" s="138"/>
      <c r="Q1130" s="138"/>
      <c r="R1130" s="138"/>
      <c r="S1130" s="138"/>
      <c r="T1130" s="138"/>
      <c r="U1130" s="138"/>
      <c r="V1130" s="138"/>
      <c r="W1130" s="138"/>
      <c r="X1130" s="136"/>
      <c r="Y1130" s="144"/>
      <c r="Z1130" s="145"/>
      <c r="AA1130" s="145"/>
      <c r="AB1130" s="146"/>
      <c r="AC1130" s="146"/>
      <c r="AD1130" s="146"/>
      <c r="AE1130" s="147"/>
      <c r="AF1130" s="148"/>
      <c r="AG1130" s="148"/>
      <c r="AH1130" s="148"/>
      <c r="AI1130" s="148"/>
      <c r="AJ1130" s="148"/>
      <c r="AK1130" s="149"/>
      <c r="AL1130" s="149"/>
      <c r="AM1130" s="149"/>
      <c r="AN1130" s="149"/>
      <c r="AO1130" s="149"/>
      <c r="AP1130" s="149"/>
      <c r="AQ1130" s="149"/>
      <c r="AR1130" s="149"/>
      <c r="AS1130" s="149"/>
      <c r="AT1130" s="149"/>
      <c r="AU1130" s="149"/>
      <c r="AV1130" s="149"/>
      <c r="AW1130" s="149"/>
      <c r="AX1130" s="150"/>
      <c r="AY1130" s="149"/>
      <c r="AZ1130" s="149"/>
      <c r="BA1130" s="149"/>
      <c r="BB1130" s="149"/>
      <c r="BC1130" s="252"/>
    </row>
    <row r="1131" spans="1:55" s="253" customFormat="1" x14ac:dyDescent="0.2">
      <c r="A1131" s="136"/>
      <c r="B1131" s="136"/>
      <c r="C1131" s="138"/>
      <c r="D1131" s="138"/>
      <c r="E1131" s="138"/>
      <c r="F1131" s="138"/>
      <c r="G1131" s="218"/>
      <c r="H1131" s="138"/>
      <c r="I1131" s="138"/>
      <c r="J1131" s="138"/>
      <c r="K1131" s="138"/>
      <c r="L1131" s="138"/>
      <c r="M1131" s="138"/>
      <c r="N1131" s="138"/>
      <c r="O1131" s="138"/>
      <c r="P1131" s="138"/>
      <c r="Q1131" s="138"/>
      <c r="R1131" s="138"/>
      <c r="S1131" s="138"/>
      <c r="T1131" s="138"/>
      <c r="U1131" s="138"/>
      <c r="V1131" s="138"/>
      <c r="W1131" s="138"/>
      <c r="X1131" s="136"/>
      <c r="Y1131" s="144"/>
      <c r="Z1131" s="145"/>
      <c r="AA1131" s="145"/>
      <c r="AB1131" s="146"/>
      <c r="AC1131" s="146"/>
      <c r="AD1131" s="146"/>
      <c r="AE1131" s="147"/>
      <c r="AF1131" s="148"/>
      <c r="AG1131" s="148"/>
      <c r="AH1131" s="148"/>
      <c r="AI1131" s="148"/>
      <c r="AJ1131" s="148"/>
      <c r="AK1131" s="149"/>
      <c r="AL1131" s="149"/>
      <c r="AM1131" s="149"/>
      <c r="AN1131" s="149"/>
      <c r="AO1131" s="149"/>
      <c r="AP1131" s="149"/>
      <c r="AQ1131" s="149"/>
      <c r="AR1131" s="149"/>
      <c r="AS1131" s="149"/>
      <c r="AT1131" s="149"/>
      <c r="AU1131" s="149"/>
      <c r="AV1131" s="149"/>
      <c r="AW1131" s="149"/>
      <c r="AX1131" s="150"/>
      <c r="AY1131" s="149"/>
      <c r="AZ1131" s="149"/>
      <c r="BA1131" s="149"/>
      <c r="BB1131" s="149"/>
      <c r="BC1131" s="252"/>
    </row>
    <row r="1132" spans="1:55" s="253" customFormat="1" x14ac:dyDescent="0.2">
      <c r="A1132" s="136"/>
      <c r="B1132" s="136"/>
      <c r="C1132" s="138"/>
      <c r="D1132" s="138"/>
      <c r="E1132" s="138"/>
      <c r="F1132" s="138"/>
      <c r="G1132" s="218"/>
      <c r="H1132" s="138"/>
      <c r="I1132" s="138"/>
      <c r="J1132" s="138"/>
      <c r="K1132" s="138"/>
      <c r="L1132" s="138"/>
      <c r="M1132" s="138"/>
      <c r="N1132" s="138"/>
      <c r="O1132" s="138"/>
      <c r="P1132" s="138"/>
      <c r="Q1132" s="138"/>
      <c r="R1132" s="138"/>
      <c r="S1132" s="138"/>
      <c r="T1132" s="138"/>
      <c r="U1132" s="138"/>
      <c r="V1132" s="138"/>
      <c r="W1132" s="138"/>
      <c r="X1132" s="136"/>
      <c r="Y1132" s="144"/>
      <c r="Z1132" s="145"/>
      <c r="AA1132" s="145"/>
      <c r="AB1132" s="146"/>
      <c r="AC1132" s="146"/>
      <c r="AD1132" s="146"/>
      <c r="AE1132" s="147"/>
      <c r="AF1132" s="148"/>
      <c r="AG1132" s="148"/>
      <c r="AH1132" s="148"/>
      <c r="AI1132" s="148"/>
      <c r="AJ1132" s="148"/>
      <c r="AK1132" s="149"/>
      <c r="AL1132" s="149"/>
      <c r="AM1132" s="149"/>
      <c r="AN1132" s="149"/>
      <c r="AO1132" s="149"/>
      <c r="AP1132" s="149"/>
      <c r="AQ1132" s="149"/>
      <c r="AR1132" s="149"/>
      <c r="AS1132" s="149"/>
      <c r="AT1132" s="149"/>
      <c r="AU1132" s="149"/>
      <c r="AV1132" s="149"/>
      <c r="AW1132" s="149"/>
      <c r="AX1132" s="150"/>
      <c r="AY1132" s="149"/>
      <c r="AZ1132" s="149"/>
      <c r="BA1132" s="149"/>
      <c r="BB1132" s="149"/>
      <c r="BC1132" s="252"/>
    </row>
    <row r="1133" spans="1:55" s="253" customFormat="1" x14ac:dyDescent="0.2">
      <c r="A1133" s="136"/>
      <c r="B1133" s="136"/>
      <c r="C1133" s="138"/>
      <c r="D1133" s="138"/>
      <c r="E1133" s="138"/>
      <c r="F1133" s="138"/>
      <c r="G1133" s="218"/>
      <c r="H1133" s="138"/>
      <c r="I1133" s="138"/>
      <c r="J1133" s="138"/>
      <c r="K1133" s="138"/>
      <c r="L1133" s="138"/>
      <c r="M1133" s="138"/>
      <c r="N1133" s="138"/>
      <c r="O1133" s="138"/>
      <c r="P1133" s="138"/>
      <c r="Q1133" s="138"/>
      <c r="R1133" s="138"/>
      <c r="S1133" s="138"/>
      <c r="T1133" s="138"/>
      <c r="U1133" s="138"/>
      <c r="V1133" s="138"/>
      <c r="W1133" s="138"/>
      <c r="X1133" s="136"/>
      <c r="Y1133" s="144"/>
      <c r="Z1133" s="145"/>
      <c r="AA1133" s="145"/>
      <c r="AB1133" s="146"/>
      <c r="AC1133" s="146"/>
      <c r="AD1133" s="146"/>
      <c r="AE1133" s="147"/>
      <c r="AF1133" s="148"/>
      <c r="AG1133" s="148"/>
      <c r="AH1133" s="148"/>
      <c r="AI1133" s="148"/>
      <c r="AJ1133" s="148"/>
      <c r="AK1133" s="149"/>
      <c r="AL1133" s="149"/>
      <c r="AM1133" s="149"/>
      <c r="AN1133" s="149"/>
      <c r="AO1133" s="149"/>
      <c r="AP1133" s="149"/>
      <c r="AQ1133" s="149"/>
      <c r="AR1133" s="149"/>
      <c r="AS1133" s="149"/>
      <c r="AT1133" s="149"/>
      <c r="AU1133" s="149"/>
      <c r="AV1133" s="149"/>
      <c r="AW1133" s="149"/>
      <c r="AX1133" s="150"/>
      <c r="AY1133" s="149"/>
      <c r="AZ1133" s="149"/>
      <c r="BA1133" s="149"/>
      <c r="BB1133" s="149"/>
      <c r="BC1133" s="252"/>
    </row>
    <row r="1134" spans="1:55" s="253" customFormat="1" x14ac:dyDescent="0.2">
      <c r="A1134" s="136"/>
      <c r="B1134" s="136"/>
      <c r="C1134" s="138"/>
      <c r="D1134" s="138"/>
      <c r="E1134" s="138"/>
      <c r="F1134" s="138"/>
      <c r="G1134" s="218"/>
      <c r="H1134" s="138"/>
      <c r="I1134" s="138"/>
      <c r="J1134" s="138"/>
      <c r="K1134" s="138"/>
      <c r="L1134" s="138"/>
      <c r="M1134" s="138"/>
      <c r="N1134" s="138"/>
      <c r="O1134" s="138"/>
      <c r="P1134" s="138"/>
      <c r="Q1134" s="138"/>
      <c r="R1134" s="138"/>
      <c r="S1134" s="138"/>
      <c r="T1134" s="138"/>
      <c r="U1134" s="138"/>
      <c r="V1134" s="138"/>
      <c r="W1134" s="138"/>
      <c r="X1134" s="136"/>
      <c r="Y1134" s="144"/>
      <c r="Z1134" s="145"/>
      <c r="AA1134" s="145"/>
      <c r="AB1134" s="146"/>
      <c r="AC1134" s="146"/>
      <c r="AD1134" s="146"/>
      <c r="AE1134" s="147"/>
      <c r="AF1134" s="148"/>
      <c r="AG1134" s="148"/>
      <c r="AH1134" s="148"/>
      <c r="AI1134" s="148"/>
      <c r="AJ1134" s="148"/>
      <c r="AK1134" s="149"/>
      <c r="AL1134" s="149"/>
      <c r="AM1134" s="149"/>
      <c r="AN1134" s="149"/>
      <c r="AO1134" s="149"/>
      <c r="AP1134" s="149"/>
      <c r="AQ1134" s="149"/>
      <c r="AR1134" s="149"/>
      <c r="AS1134" s="149"/>
      <c r="AT1134" s="149"/>
      <c r="AU1134" s="149"/>
      <c r="AV1134" s="149"/>
      <c r="AW1134" s="149"/>
      <c r="AX1134" s="150"/>
      <c r="AY1134" s="149"/>
      <c r="AZ1134" s="149"/>
      <c r="BA1134" s="149"/>
      <c r="BB1134" s="149"/>
      <c r="BC1134" s="252"/>
    </row>
    <row r="1135" spans="1:55" s="253" customFormat="1" x14ac:dyDescent="0.2">
      <c r="A1135" s="136"/>
      <c r="B1135" s="136"/>
      <c r="C1135" s="138"/>
      <c r="D1135" s="138"/>
      <c r="E1135" s="138"/>
      <c r="F1135" s="138"/>
      <c r="G1135" s="218"/>
      <c r="H1135" s="138"/>
      <c r="I1135" s="138"/>
      <c r="J1135" s="138"/>
      <c r="K1135" s="138"/>
      <c r="L1135" s="138"/>
      <c r="M1135" s="138"/>
      <c r="N1135" s="138"/>
      <c r="O1135" s="138"/>
      <c r="P1135" s="138"/>
      <c r="Q1135" s="138"/>
      <c r="R1135" s="138"/>
      <c r="S1135" s="138"/>
      <c r="T1135" s="138"/>
      <c r="U1135" s="138"/>
      <c r="V1135" s="138"/>
      <c r="W1135" s="138"/>
      <c r="X1135" s="136"/>
      <c r="Y1135" s="144"/>
      <c r="Z1135" s="145"/>
      <c r="AA1135" s="145"/>
      <c r="AB1135" s="146"/>
      <c r="AC1135" s="146"/>
      <c r="AD1135" s="146"/>
      <c r="AE1135" s="147"/>
      <c r="AF1135" s="148"/>
      <c r="AG1135" s="148"/>
      <c r="AH1135" s="148"/>
      <c r="AI1135" s="148"/>
      <c r="AJ1135" s="148"/>
      <c r="AK1135" s="149"/>
      <c r="AL1135" s="149"/>
      <c r="AM1135" s="149"/>
      <c r="AN1135" s="149"/>
      <c r="AO1135" s="149"/>
      <c r="AP1135" s="149"/>
      <c r="AQ1135" s="149"/>
      <c r="AR1135" s="149"/>
      <c r="AS1135" s="149"/>
      <c r="AT1135" s="149"/>
      <c r="AU1135" s="149"/>
      <c r="AV1135" s="149"/>
      <c r="AW1135" s="149"/>
      <c r="AX1135" s="150"/>
      <c r="AY1135" s="149"/>
      <c r="AZ1135" s="149"/>
      <c r="BA1135" s="149"/>
      <c r="BB1135" s="149"/>
      <c r="BC1135" s="252"/>
    </row>
    <row r="1136" spans="1:55" s="253" customFormat="1" x14ac:dyDescent="0.2">
      <c r="A1136" s="136"/>
      <c r="B1136" s="136"/>
      <c r="C1136" s="138"/>
      <c r="D1136" s="138"/>
      <c r="E1136" s="138"/>
      <c r="F1136" s="138"/>
      <c r="G1136" s="218"/>
      <c r="H1136" s="138"/>
      <c r="I1136" s="138"/>
      <c r="J1136" s="138"/>
      <c r="K1136" s="138"/>
      <c r="L1136" s="138"/>
      <c r="M1136" s="138"/>
      <c r="N1136" s="138"/>
      <c r="O1136" s="138"/>
      <c r="P1136" s="138"/>
      <c r="Q1136" s="138"/>
      <c r="R1136" s="138"/>
      <c r="S1136" s="138"/>
      <c r="T1136" s="138"/>
      <c r="U1136" s="138"/>
      <c r="V1136" s="138"/>
      <c r="W1136" s="138"/>
      <c r="X1136" s="136"/>
      <c r="Y1136" s="144"/>
      <c r="Z1136" s="145"/>
      <c r="AA1136" s="145"/>
      <c r="AB1136" s="146"/>
      <c r="AC1136" s="146"/>
      <c r="AD1136" s="146"/>
      <c r="AE1136" s="147"/>
      <c r="AF1136" s="148"/>
      <c r="AG1136" s="148"/>
      <c r="AH1136" s="148"/>
      <c r="AI1136" s="148"/>
      <c r="AJ1136" s="148"/>
      <c r="AK1136" s="149"/>
      <c r="AL1136" s="149"/>
      <c r="AM1136" s="149"/>
      <c r="AN1136" s="149"/>
      <c r="AO1136" s="149"/>
      <c r="AP1136" s="149"/>
      <c r="AQ1136" s="149"/>
      <c r="AR1136" s="149"/>
      <c r="AS1136" s="149"/>
      <c r="AT1136" s="149"/>
      <c r="AU1136" s="149"/>
      <c r="AV1136" s="149"/>
      <c r="AW1136" s="149"/>
      <c r="AX1136" s="150"/>
      <c r="AY1136" s="149"/>
      <c r="AZ1136" s="149"/>
      <c r="BA1136" s="149"/>
      <c r="BB1136" s="149"/>
      <c r="BC1136" s="252"/>
    </row>
    <row r="1137" spans="1:55" s="253" customFormat="1" x14ac:dyDescent="0.2">
      <c r="A1137" s="136"/>
      <c r="B1137" s="136"/>
      <c r="C1137" s="138"/>
      <c r="D1137" s="138"/>
      <c r="E1137" s="138"/>
      <c r="F1137" s="138"/>
      <c r="G1137" s="218"/>
      <c r="H1137" s="138"/>
      <c r="I1137" s="138"/>
      <c r="J1137" s="138"/>
      <c r="K1137" s="138"/>
      <c r="L1137" s="138"/>
      <c r="M1137" s="138"/>
      <c r="N1137" s="138"/>
      <c r="O1137" s="138"/>
      <c r="P1137" s="138"/>
      <c r="Q1137" s="138"/>
      <c r="R1137" s="138"/>
      <c r="S1137" s="138"/>
      <c r="T1137" s="138"/>
      <c r="U1137" s="138"/>
      <c r="V1137" s="138"/>
      <c r="W1137" s="138"/>
      <c r="X1137" s="136"/>
      <c r="Y1137" s="144"/>
      <c r="Z1137" s="145"/>
      <c r="AA1137" s="145"/>
      <c r="AB1137" s="146"/>
      <c r="AC1137" s="146"/>
      <c r="AD1137" s="146"/>
      <c r="AE1137" s="147"/>
      <c r="AF1137" s="148"/>
      <c r="AG1137" s="148"/>
      <c r="AH1137" s="148"/>
      <c r="AI1137" s="148"/>
      <c r="AJ1137" s="148"/>
      <c r="AK1137" s="149"/>
      <c r="AL1137" s="149"/>
      <c r="AM1137" s="149"/>
      <c r="AN1137" s="149"/>
      <c r="AO1137" s="149"/>
      <c r="AP1137" s="149"/>
      <c r="AQ1137" s="149"/>
      <c r="AR1137" s="149"/>
      <c r="AS1137" s="149"/>
      <c r="AT1137" s="149"/>
      <c r="AU1137" s="149"/>
      <c r="AV1137" s="149"/>
      <c r="AW1137" s="149"/>
      <c r="AX1137" s="150"/>
      <c r="AY1137" s="149"/>
      <c r="AZ1137" s="149"/>
      <c r="BA1137" s="149"/>
      <c r="BB1137" s="149"/>
      <c r="BC1137" s="252"/>
    </row>
    <row r="1138" spans="1:55" s="253" customFormat="1" x14ac:dyDescent="0.2">
      <c r="A1138" s="136"/>
      <c r="B1138" s="136"/>
      <c r="C1138" s="138"/>
      <c r="D1138" s="138"/>
      <c r="E1138" s="138"/>
      <c r="F1138" s="138"/>
      <c r="G1138" s="218"/>
      <c r="H1138" s="138"/>
      <c r="I1138" s="138"/>
      <c r="J1138" s="138"/>
      <c r="K1138" s="138"/>
      <c r="L1138" s="138"/>
      <c r="M1138" s="138"/>
      <c r="N1138" s="138"/>
      <c r="O1138" s="138"/>
      <c r="P1138" s="138"/>
      <c r="Q1138" s="138"/>
      <c r="R1138" s="138"/>
      <c r="S1138" s="138"/>
      <c r="T1138" s="138"/>
      <c r="U1138" s="138"/>
      <c r="V1138" s="138"/>
      <c r="W1138" s="138"/>
      <c r="X1138" s="136"/>
      <c r="Y1138" s="144"/>
      <c r="Z1138" s="145"/>
      <c r="AA1138" s="145"/>
      <c r="AB1138" s="146"/>
      <c r="AC1138" s="146"/>
      <c r="AD1138" s="146"/>
      <c r="AE1138" s="147"/>
      <c r="AF1138" s="148"/>
      <c r="AG1138" s="148"/>
      <c r="AH1138" s="148"/>
      <c r="AI1138" s="148"/>
      <c r="AJ1138" s="148"/>
      <c r="AK1138" s="149"/>
      <c r="AL1138" s="149"/>
      <c r="AM1138" s="149"/>
      <c r="AN1138" s="149"/>
      <c r="AO1138" s="149"/>
      <c r="AP1138" s="149"/>
      <c r="AQ1138" s="149"/>
      <c r="AR1138" s="149"/>
      <c r="AS1138" s="149"/>
      <c r="AT1138" s="149"/>
      <c r="AU1138" s="149"/>
      <c r="AV1138" s="149"/>
      <c r="AW1138" s="149"/>
      <c r="AX1138" s="150"/>
      <c r="AY1138" s="149"/>
      <c r="AZ1138" s="149"/>
      <c r="BA1138" s="149"/>
      <c r="BB1138" s="149"/>
      <c r="BC1138" s="252"/>
    </row>
    <row r="1139" spans="1:55" s="253" customFormat="1" x14ac:dyDescent="0.2">
      <c r="A1139" s="136"/>
      <c r="B1139" s="136"/>
      <c r="C1139" s="138"/>
      <c r="D1139" s="138"/>
      <c r="E1139" s="138"/>
      <c r="F1139" s="138"/>
      <c r="G1139" s="218"/>
      <c r="H1139" s="138"/>
      <c r="I1139" s="138"/>
      <c r="J1139" s="138"/>
      <c r="K1139" s="138"/>
      <c r="L1139" s="138"/>
      <c r="M1139" s="138"/>
      <c r="N1139" s="138"/>
      <c r="O1139" s="138"/>
      <c r="P1139" s="138"/>
      <c r="Q1139" s="138"/>
      <c r="R1139" s="138"/>
      <c r="S1139" s="138"/>
      <c r="T1139" s="138"/>
      <c r="U1139" s="138"/>
      <c r="V1139" s="138"/>
      <c r="W1139" s="138"/>
      <c r="X1139" s="136"/>
      <c r="Y1139" s="144"/>
      <c r="Z1139" s="145"/>
      <c r="AA1139" s="145"/>
      <c r="AB1139" s="146"/>
      <c r="AC1139" s="146"/>
      <c r="AD1139" s="146"/>
      <c r="AE1139" s="147"/>
      <c r="AF1139" s="148"/>
      <c r="AG1139" s="148"/>
      <c r="AH1139" s="148"/>
      <c r="AI1139" s="148"/>
      <c r="AJ1139" s="148"/>
      <c r="AK1139" s="149"/>
      <c r="AL1139" s="149"/>
      <c r="AM1139" s="149"/>
      <c r="AN1139" s="149"/>
      <c r="AO1139" s="149"/>
      <c r="AP1139" s="149"/>
      <c r="AQ1139" s="149"/>
      <c r="AR1139" s="149"/>
      <c r="AS1139" s="149"/>
      <c r="AT1139" s="149"/>
      <c r="AU1139" s="149"/>
      <c r="AV1139" s="149"/>
      <c r="AW1139" s="149"/>
      <c r="AX1139" s="150"/>
      <c r="AY1139" s="149"/>
      <c r="AZ1139" s="149"/>
      <c r="BA1139" s="149"/>
      <c r="BB1139" s="149"/>
      <c r="BC1139" s="252"/>
    </row>
    <row r="1140" spans="1:55" s="253" customFormat="1" x14ac:dyDescent="0.2">
      <c r="A1140" s="136"/>
      <c r="B1140" s="136"/>
      <c r="C1140" s="138"/>
      <c r="D1140" s="138"/>
      <c r="E1140" s="138"/>
      <c r="F1140" s="138"/>
      <c r="G1140" s="218"/>
      <c r="H1140" s="138"/>
      <c r="I1140" s="138"/>
      <c r="J1140" s="138"/>
      <c r="K1140" s="138"/>
      <c r="L1140" s="138"/>
      <c r="M1140" s="138"/>
      <c r="N1140" s="138"/>
      <c r="O1140" s="138"/>
      <c r="P1140" s="138"/>
      <c r="Q1140" s="138"/>
      <c r="R1140" s="138"/>
      <c r="S1140" s="138"/>
      <c r="T1140" s="138"/>
      <c r="U1140" s="138"/>
      <c r="V1140" s="138"/>
      <c r="W1140" s="138"/>
      <c r="X1140" s="136"/>
      <c r="Y1140" s="144"/>
      <c r="Z1140" s="145"/>
      <c r="AA1140" s="145"/>
      <c r="AB1140" s="146"/>
      <c r="AC1140" s="146"/>
      <c r="AD1140" s="146"/>
      <c r="AE1140" s="147"/>
      <c r="AF1140" s="148"/>
      <c r="AG1140" s="148"/>
      <c r="AH1140" s="148"/>
      <c r="AI1140" s="148"/>
      <c r="AJ1140" s="148"/>
      <c r="AK1140" s="149"/>
      <c r="AL1140" s="149"/>
      <c r="AM1140" s="149"/>
      <c r="AN1140" s="149"/>
      <c r="AO1140" s="149"/>
      <c r="AP1140" s="149"/>
      <c r="AQ1140" s="149"/>
      <c r="AR1140" s="149"/>
      <c r="AS1140" s="149"/>
      <c r="AT1140" s="149"/>
      <c r="AU1140" s="149"/>
      <c r="AV1140" s="149"/>
      <c r="AW1140" s="149"/>
      <c r="AX1140" s="150"/>
      <c r="AY1140" s="149"/>
      <c r="AZ1140" s="149"/>
      <c r="BA1140" s="149"/>
      <c r="BB1140" s="149"/>
      <c r="BC1140" s="252"/>
    </row>
    <row r="1141" spans="1:55" s="253" customFormat="1" x14ac:dyDescent="0.2">
      <c r="A1141" s="136"/>
      <c r="B1141" s="136"/>
      <c r="C1141" s="138"/>
      <c r="D1141" s="138"/>
      <c r="E1141" s="138"/>
      <c r="F1141" s="138"/>
      <c r="G1141" s="218"/>
      <c r="H1141" s="138"/>
      <c r="I1141" s="138"/>
      <c r="J1141" s="138"/>
      <c r="K1141" s="138"/>
      <c r="L1141" s="138"/>
      <c r="M1141" s="138"/>
      <c r="N1141" s="138"/>
      <c r="O1141" s="138"/>
      <c r="P1141" s="138"/>
      <c r="Q1141" s="138"/>
      <c r="R1141" s="138"/>
      <c r="S1141" s="138"/>
      <c r="T1141" s="138"/>
      <c r="U1141" s="138"/>
      <c r="V1141" s="138"/>
      <c r="W1141" s="138"/>
      <c r="X1141" s="136"/>
      <c r="Y1141" s="144"/>
      <c r="Z1141" s="145"/>
      <c r="AA1141" s="145"/>
      <c r="AB1141" s="146"/>
      <c r="AC1141" s="146"/>
      <c r="AD1141" s="146"/>
      <c r="AE1141" s="147"/>
      <c r="AF1141" s="148"/>
      <c r="AG1141" s="148"/>
      <c r="AH1141" s="148"/>
      <c r="AI1141" s="148"/>
      <c r="AJ1141" s="148"/>
      <c r="AK1141" s="149"/>
      <c r="AL1141" s="149"/>
      <c r="AM1141" s="149"/>
      <c r="AN1141" s="149"/>
      <c r="AO1141" s="149"/>
      <c r="AP1141" s="149"/>
      <c r="AQ1141" s="149"/>
      <c r="AR1141" s="149"/>
      <c r="AS1141" s="149"/>
      <c r="AT1141" s="149"/>
      <c r="AU1141" s="149"/>
      <c r="AV1141" s="149"/>
      <c r="AW1141" s="149"/>
      <c r="AX1141" s="150"/>
      <c r="AY1141" s="149"/>
      <c r="AZ1141" s="149"/>
      <c r="BA1141" s="149"/>
      <c r="BB1141" s="149"/>
      <c r="BC1141" s="252"/>
    </row>
    <row r="1142" spans="1:55" s="253" customFormat="1" x14ac:dyDescent="0.2">
      <c r="A1142" s="136"/>
      <c r="B1142" s="136"/>
      <c r="C1142" s="138"/>
      <c r="D1142" s="138"/>
      <c r="E1142" s="138"/>
      <c r="F1142" s="138"/>
      <c r="G1142" s="218"/>
      <c r="H1142" s="138"/>
      <c r="I1142" s="138"/>
      <c r="J1142" s="138"/>
      <c r="K1142" s="138"/>
      <c r="L1142" s="138"/>
      <c r="M1142" s="138"/>
      <c r="N1142" s="138"/>
      <c r="O1142" s="138"/>
      <c r="P1142" s="138"/>
      <c r="Q1142" s="138"/>
      <c r="R1142" s="138"/>
      <c r="S1142" s="138"/>
      <c r="T1142" s="138"/>
      <c r="U1142" s="138"/>
      <c r="V1142" s="138"/>
      <c r="W1142" s="138"/>
      <c r="X1142" s="136"/>
      <c r="Y1142" s="144"/>
      <c r="Z1142" s="145"/>
      <c r="AA1142" s="145"/>
      <c r="AB1142" s="146"/>
      <c r="AC1142" s="146"/>
      <c r="AD1142" s="146"/>
      <c r="AE1142" s="147"/>
      <c r="AF1142" s="148"/>
      <c r="AG1142" s="148"/>
      <c r="AH1142" s="148"/>
      <c r="AI1142" s="148"/>
      <c r="AJ1142" s="148"/>
      <c r="AK1142" s="149"/>
      <c r="AL1142" s="149"/>
      <c r="AM1142" s="149"/>
      <c r="AN1142" s="149"/>
      <c r="AO1142" s="149"/>
      <c r="AP1142" s="149"/>
      <c r="AQ1142" s="149"/>
      <c r="AR1142" s="149"/>
      <c r="AS1142" s="149"/>
      <c r="AT1142" s="149"/>
      <c r="AU1142" s="149"/>
      <c r="AV1142" s="149"/>
      <c r="AW1142" s="149"/>
      <c r="AX1142" s="150"/>
      <c r="AY1142" s="149"/>
      <c r="AZ1142" s="149"/>
      <c r="BA1142" s="149"/>
      <c r="BB1142" s="149"/>
      <c r="BC1142" s="252"/>
    </row>
    <row r="1143" spans="1:55" s="253" customFormat="1" x14ac:dyDescent="0.2">
      <c r="A1143" s="136"/>
      <c r="B1143" s="136"/>
      <c r="C1143" s="138"/>
      <c r="D1143" s="138"/>
      <c r="E1143" s="138"/>
      <c r="F1143" s="138"/>
      <c r="G1143" s="218"/>
      <c r="H1143" s="138"/>
      <c r="I1143" s="138"/>
      <c r="J1143" s="138"/>
      <c r="K1143" s="138"/>
      <c r="L1143" s="138"/>
      <c r="M1143" s="138"/>
      <c r="N1143" s="138"/>
      <c r="O1143" s="138"/>
      <c r="P1143" s="138"/>
      <c r="Q1143" s="138"/>
      <c r="R1143" s="138"/>
      <c r="S1143" s="138"/>
      <c r="T1143" s="138"/>
      <c r="U1143" s="138"/>
      <c r="V1143" s="138"/>
      <c r="W1143" s="138"/>
      <c r="X1143" s="136"/>
      <c r="Y1143" s="144"/>
      <c r="Z1143" s="145"/>
      <c r="AA1143" s="145"/>
      <c r="AB1143" s="146"/>
      <c r="AC1143" s="146"/>
      <c r="AD1143" s="146"/>
      <c r="AE1143" s="147"/>
      <c r="AF1143" s="148"/>
      <c r="AG1143" s="148"/>
      <c r="AH1143" s="148"/>
      <c r="AI1143" s="148"/>
      <c r="AJ1143" s="148"/>
      <c r="AK1143" s="149"/>
      <c r="AL1143" s="149"/>
      <c r="AM1143" s="149"/>
      <c r="AN1143" s="149"/>
      <c r="AO1143" s="149"/>
      <c r="AP1143" s="149"/>
      <c r="AQ1143" s="149"/>
      <c r="AR1143" s="149"/>
      <c r="AS1143" s="149"/>
      <c r="AT1143" s="149"/>
      <c r="AU1143" s="149"/>
      <c r="AV1143" s="149"/>
      <c r="AW1143" s="149"/>
      <c r="AX1143" s="150"/>
      <c r="AY1143" s="149"/>
      <c r="AZ1143" s="149"/>
      <c r="BA1143" s="149"/>
      <c r="BB1143" s="149"/>
      <c r="BC1143" s="252"/>
    </row>
    <row r="1144" spans="1:55" s="253" customFormat="1" x14ac:dyDescent="0.2">
      <c r="A1144" s="136"/>
      <c r="B1144" s="136"/>
      <c r="C1144" s="138"/>
      <c r="D1144" s="138"/>
      <c r="E1144" s="138"/>
      <c r="F1144" s="138"/>
      <c r="G1144" s="218"/>
      <c r="H1144" s="138"/>
      <c r="I1144" s="138"/>
      <c r="J1144" s="138"/>
      <c r="K1144" s="138"/>
      <c r="L1144" s="138"/>
      <c r="M1144" s="138"/>
      <c r="N1144" s="138"/>
      <c r="O1144" s="138"/>
      <c r="P1144" s="138"/>
      <c r="Q1144" s="138"/>
      <c r="R1144" s="138"/>
      <c r="S1144" s="138"/>
      <c r="T1144" s="138"/>
      <c r="U1144" s="138"/>
      <c r="V1144" s="138"/>
      <c r="W1144" s="138"/>
      <c r="X1144" s="136"/>
      <c r="Y1144" s="144"/>
      <c r="Z1144" s="145"/>
      <c r="AA1144" s="145"/>
      <c r="AB1144" s="146"/>
      <c r="AC1144" s="146"/>
      <c r="AD1144" s="146"/>
      <c r="AE1144" s="147"/>
      <c r="AF1144" s="148"/>
      <c r="AG1144" s="148"/>
      <c r="AH1144" s="148"/>
      <c r="AI1144" s="148"/>
      <c r="AJ1144" s="148"/>
      <c r="AK1144" s="149"/>
      <c r="AL1144" s="149"/>
      <c r="AM1144" s="149"/>
      <c r="AN1144" s="149"/>
      <c r="AO1144" s="149"/>
      <c r="AP1144" s="149"/>
      <c r="AQ1144" s="149"/>
      <c r="AR1144" s="149"/>
      <c r="AS1144" s="149"/>
      <c r="AT1144" s="149"/>
      <c r="AU1144" s="149"/>
      <c r="AV1144" s="149"/>
      <c r="AW1144" s="149"/>
      <c r="AX1144" s="150"/>
      <c r="AY1144" s="149"/>
      <c r="AZ1144" s="149"/>
      <c r="BA1144" s="149"/>
      <c r="BB1144" s="149"/>
      <c r="BC1144" s="252"/>
    </row>
    <row r="1145" spans="1:55" s="253" customFormat="1" x14ac:dyDescent="0.2">
      <c r="A1145" s="136"/>
      <c r="B1145" s="136"/>
      <c r="C1145" s="138"/>
      <c r="D1145" s="138"/>
      <c r="E1145" s="138"/>
      <c r="F1145" s="138"/>
      <c r="G1145" s="218"/>
      <c r="H1145" s="138"/>
      <c r="I1145" s="138"/>
      <c r="J1145" s="138"/>
      <c r="K1145" s="138"/>
      <c r="L1145" s="138"/>
      <c r="M1145" s="138"/>
      <c r="N1145" s="138"/>
      <c r="O1145" s="138"/>
      <c r="P1145" s="138"/>
      <c r="Q1145" s="138"/>
      <c r="R1145" s="138"/>
      <c r="S1145" s="138"/>
      <c r="T1145" s="138"/>
      <c r="U1145" s="138"/>
      <c r="V1145" s="138"/>
      <c r="W1145" s="138"/>
      <c r="X1145" s="136"/>
      <c r="Y1145" s="144"/>
      <c r="Z1145" s="145"/>
      <c r="AA1145" s="145"/>
      <c r="AB1145" s="146"/>
      <c r="AC1145" s="146"/>
      <c r="AD1145" s="146"/>
      <c r="AE1145" s="147"/>
      <c r="AF1145" s="148"/>
      <c r="AG1145" s="148"/>
      <c r="AH1145" s="148"/>
      <c r="AI1145" s="148"/>
      <c r="AJ1145" s="148"/>
      <c r="AK1145" s="149"/>
      <c r="AL1145" s="149"/>
      <c r="AM1145" s="149"/>
      <c r="AN1145" s="149"/>
      <c r="AO1145" s="149"/>
      <c r="AP1145" s="149"/>
      <c r="AQ1145" s="149"/>
      <c r="AR1145" s="149"/>
      <c r="AS1145" s="149"/>
      <c r="AT1145" s="149"/>
      <c r="AU1145" s="149"/>
      <c r="AV1145" s="149"/>
      <c r="AW1145" s="149"/>
      <c r="AX1145" s="150"/>
      <c r="AY1145" s="149"/>
      <c r="AZ1145" s="149"/>
      <c r="BA1145" s="149"/>
      <c r="BB1145" s="149"/>
      <c r="BC1145" s="252"/>
    </row>
    <row r="1146" spans="1:55" s="253" customFormat="1" x14ac:dyDescent="0.2">
      <c r="A1146" s="136"/>
      <c r="B1146" s="136"/>
      <c r="C1146" s="138"/>
      <c r="D1146" s="138"/>
      <c r="E1146" s="138"/>
      <c r="F1146" s="138"/>
      <c r="G1146" s="218"/>
      <c r="H1146" s="138"/>
      <c r="I1146" s="138"/>
      <c r="J1146" s="138"/>
      <c r="K1146" s="138"/>
      <c r="L1146" s="138"/>
      <c r="M1146" s="138"/>
      <c r="N1146" s="138"/>
      <c r="O1146" s="138"/>
      <c r="P1146" s="138"/>
      <c r="Q1146" s="138"/>
      <c r="R1146" s="138"/>
      <c r="S1146" s="138"/>
      <c r="T1146" s="138"/>
      <c r="U1146" s="138"/>
      <c r="V1146" s="138"/>
      <c r="W1146" s="138"/>
      <c r="X1146" s="136"/>
      <c r="Y1146" s="144"/>
      <c r="Z1146" s="145"/>
      <c r="AA1146" s="145"/>
      <c r="AB1146" s="146"/>
      <c r="AC1146" s="146"/>
      <c r="AD1146" s="146"/>
      <c r="AE1146" s="147"/>
      <c r="AF1146" s="148"/>
      <c r="AG1146" s="148"/>
      <c r="AH1146" s="148"/>
      <c r="AI1146" s="148"/>
      <c r="AJ1146" s="148"/>
      <c r="AK1146" s="149"/>
      <c r="AL1146" s="149"/>
      <c r="AM1146" s="149"/>
      <c r="AN1146" s="149"/>
      <c r="AO1146" s="149"/>
      <c r="AP1146" s="149"/>
      <c r="AQ1146" s="149"/>
      <c r="AR1146" s="149"/>
      <c r="AS1146" s="149"/>
      <c r="AT1146" s="149"/>
      <c r="AU1146" s="149"/>
      <c r="AV1146" s="149"/>
      <c r="AW1146" s="149"/>
      <c r="AX1146" s="150"/>
      <c r="AY1146" s="149"/>
      <c r="AZ1146" s="149"/>
      <c r="BA1146" s="149"/>
      <c r="BB1146" s="149"/>
      <c r="BC1146" s="252"/>
    </row>
    <row r="1147" spans="1:55" s="253" customFormat="1" x14ac:dyDescent="0.2">
      <c r="A1147" s="136"/>
      <c r="B1147" s="136"/>
      <c r="C1147" s="138"/>
      <c r="D1147" s="138"/>
      <c r="E1147" s="138"/>
      <c r="F1147" s="138"/>
      <c r="G1147" s="218"/>
      <c r="H1147" s="138"/>
      <c r="I1147" s="138"/>
      <c r="J1147" s="138"/>
      <c r="K1147" s="138"/>
      <c r="L1147" s="138"/>
      <c r="M1147" s="138"/>
      <c r="N1147" s="138"/>
      <c r="O1147" s="138"/>
      <c r="P1147" s="138"/>
      <c r="Q1147" s="138"/>
      <c r="R1147" s="138"/>
      <c r="S1147" s="138"/>
      <c r="T1147" s="138"/>
      <c r="U1147" s="138"/>
      <c r="V1147" s="138"/>
      <c r="W1147" s="138"/>
      <c r="X1147" s="136"/>
      <c r="Y1147" s="144"/>
      <c r="Z1147" s="145"/>
      <c r="AA1147" s="145"/>
      <c r="AB1147" s="146"/>
      <c r="AC1147" s="146"/>
      <c r="AD1147" s="146"/>
      <c r="AE1147" s="147"/>
      <c r="AF1147" s="148"/>
      <c r="AG1147" s="148"/>
      <c r="AH1147" s="148"/>
      <c r="AI1147" s="148"/>
      <c r="AJ1147" s="148"/>
      <c r="AK1147" s="149"/>
      <c r="AL1147" s="149"/>
      <c r="AM1147" s="149"/>
      <c r="AN1147" s="149"/>
      <c r="AO1147" s="149"/>
      <c r="AP1147" s="149"/>
      <c r="AQ1147" s="149"/>
      <c r="AR1147" s="149"/>
      <c r="AS1147" s="149"/>
      <c r="AT1147" s="149"/>
      <c r="AU1147" s="149"/>
      <c r="AV1147" s="149"/>
      <c r="AW1147" s="149"/>
      <c r="AX1147" s="150"/>
      <c r="AY1147" s="149"/>
      <c r="AZ1147" s="149"/>
      <c r="BA1147" s="149"/>
      <c r="BB1147" s="149"/>
      <c r="BC1147" s="252"/>
    </row>
    <row r="1148" spans="1:55" s="253" customFormat="1" x14ac:dyDescent="0.2">
      <c r="A1148" s="136"/>
      <c r="B1148" s="136"/>
      <c r="C1148" s="138"/>
      <c r="D1148" s="138"/>
      <c r="E1148" s="138"/>
      <c r="F1148" s="138"/>
      <c r="G1148" s="218"/>
      <c r="H1148" s="138"/>
      <c r="I1148" s="138"/>
      <c r="J1148" s="138"/>
      <c r="K1148" s="138"/>
      <c r="L1148" s="138"/>
      <c r="M1148" s="138"/>
      <c r="N1148" s="138"/>
      <c r="O1148" s="138"/>
      <c r="P1148" s="138"/>
      <c r="Q1148" s="138"/>
      <c r="R1148" s="138"/>
      <c r="S1148" s="138"/>
      <c r="T1148" s="138"/>
      <c r="U1148" s="138"/>
      <c r="V1148" s="138"/>
      <c r="W1148" s="138"/>
      <c r="X1148" s="136"/>
      <c r="Y1148" s="144"/>
      <c r="Z1148" s="145"/>
      <c r="AA1148" s="145"/>
      <c r="AB1148" s="146"/>
      <c r="AC1148" s="146"/>
      <c r="AD1148" s="146"/>
      <c r="AE1148" s="147"/>
      <c r="AF1148" s="148"/>
      <c r="AG1148" s="148"/>
      <c r="AH1148" s="148"/>
      <c r="AI1148" s="148"/>
      <c r="AJ1148" s="148"/>
      <c r="AK1148" s="149"/>
      <c r="AL1148" s="149"/>
      <c r="AM1148" s="149"/>
      <c r="AN1148" s="149"/>
      <c r="AO1148" s="149"/>
      <c r="AP1148" s="149"/>
      <c r="AQ1148" s="149"/>
      <c r="AR1148" s="149"/>
      <c r="AS1148" s="149"/>
      <c r="AT1148" s="149"/>
      <c r="AU1148" s="149"/>
      <c r="AV1148" s="149"/>
      <c r="AW1148" s="149"/>
      <c r="AX1148" s="150"/>
      <c r="AY1148" s="149"/>
      <c r="AZ1148" s="149"/>
      <c r="BA1148" s="149"/>
      <c r="BB1148" s="149"/>
      <c r="BC1148" s="252"/>
    </row>
    <row r="1149" spans="1:55" s="253" customFormat="1" x14ac:dyDescent="0.2">
      <c r="A1149" s="136"/>
      <c r="B1149" s="136"/>
      <c r="C1149" s="138"/>
      <c r="D1149" s="138"/>
      <c r="E1149" s="138"/>
      <c r="F1149" s="138"/>
      <c r="G1149" s="218"/>
      <c r="H1149" s="138"/>
      <c r="I1149" s="138"/>
      <c r="J1149" s="138"/>
      <c r="K1149" s="138"/>
      <c r="L1149" s="138"/>
      <c r="M1149" s="138"/>
      <c r="N1149" s="138"/>
      <c r="O1149" s="138"/>
      <c r="P1149" s="138"/>
      <c r="Q1149" s="138"/>
      <c r="R1149" s="138"/>
      <c r="S1149" s="138"/>
      <c r="T1149" s="138"/>
      <c r="U1149" s="138"/>
      <c r="V1149" s="138"/>
      <c r="W1149" s="138"/>
      <c r="X1149" s="136"/>
      <c r="Y1149" s="144"/>
      <c r="Z1149" s="145"/>
      <c r="AA1149" s="145"/>
      <c r="AB1149" s="146"/>
      <c r="AC1149" s="146"/>
      <c r="AD1149" s="146"/>
      <c r="AE1149" s="147"/>
      <c r="AF1149" s="148"/>
      <c r="AG1149" s="148"/>
      <c r="AH1149" s="148"/>
      <c r="AI1149" s="148"/>
      <c r="AJ1149" s="148"/>
      <c r="AK1149" s="149"/>
      <c r="AL1149" s="149"/>
      <c r="AM1149" s="149"/>
      <c r="AN1149" s="149"/>
      <c r="AO1149" s="149"/>
      <c r="AP1149" s="149"/>
      <c r="AQ1149" s="149"/>
      <c r="AR1149" s="149"/>
      <c r="AS1149" s="149"/>
      <c r="AT1149" s="149"/>
      <c r="AU1149" s="149"/>
      <c r="AV1149" s="149"/>
      <c r="AW1149" s="149"/>
      <c r="AX1149" s="150"/>
      <c r="AY1149" s="149"/>
      <c r="AZ1149" s="149"/>
      <c r="BA1149" s="149"/>
      <c r="BB1149" s="149"/>
      <c r="BC1149" s="252"/>
    </row>
    <row r="1150" spans="1:55" s="253" customFormat="1" x14ac:dyDescent="0.2">
      <c r="A1150" s="136"/>
      <c r="B1150" s="136"/>
      <c r="C1150" s="138"/>
      <c r="D1150" s="138"/>
      <c r="E1150" s="138"/>
      <c r="F1150" s="138"/>
      <c r="G1150" s="218"/>
      <c r="H1150" s="138"/>
      <c r="I1150" s="138"/>
      <c r="J1150" s="138"/>
      <c r="K1150" s="138"/>
      <c r="L1150" s="138"/>
      <c r="M1150" s="138"/>
      <c r="N1150" s="138"/>
      <c r="O1150" s="138"/>
      <c r="P1150" s="138"/>
      <c r="Q1150" s="138"/>
      <c r="R1150" s="138"/>
      <c r="S1150" s="138"/>
      <c r="T1150" s="138"/>
      <c r="U1150" s="138"/>
      <c r="V1150" s="138"/>
      <c r="W1150" s="138"/>
      <c r="X1150" s="136"/>
      <c r="Y1150" s="144"/>
      <c r="Z1150" s="145"/>
      <c r="AA1150" s="145"/>
      <c r="AB1150" s="146"/>
      <c r="AC1150" s="146"/>
      <c r="AD1150" s="146"/>
      <c r="AE1150" s="147"/>
      <c r="AF1150" s="148"/>
      <c r="AG1150" s="148"/>
      <c r="AH1150" s="148"/>
      <c r="AI1150" s="148"/>
      <c r="AJ1150" s="148"/>
      <c r="AK1150" s="149"/>
      <c r="AL1150" s="149"/>
      <c r="AM1150" s="149"/>
      <c r="AN1150" s="149"/>
      <c r="AO1150" s="149"/>
      <c r="AP1150" s="149"/>
      <c r="AQ1150" s="149"/>
      <c r="AR1150" s="149"/>
      <c r="AS1150" s="149"/>
      <c r="AT1150" s="149"/>
      <c r="AU1150" s="149"/>
      <c r="AV1150" s="149"/>
      <c r="AW1150" s="149"/>
      <c r="AX1150" s="150"/>
      <c r="AY1150" s="149"/>
      <c r="AZ1150" s="149"/>
      <c r="BA1150" s="149"/>
      <c r="BB1150" s="149"/>
      <c r="BC1150" s="252"/>
    </row>
    <row r="1151" spans="1:55" s="253" customFormat="1" x14ac:dyDescent="0.2">
      <c r="A1151" s="136"/>
      <c r="B1151" s="136"/>
      <c r="C1151" s="138"/>
      <c r="D1151" s="138"/>
      <c r="E1151" s="138"/>
      <c r="F1151" s="138"/>
      <c r="G1151" s="218"/>
      <c r="H1151" s="138"/>
      <c r="I1151" s="138"/>
      <c r="J1151" s="138"/>
      <c r="K1151" s="138"/>
      <c r="L1151" s="138"/>
      <c r="M1151" s="138"/>
      <c r="N1151" s="138"/>
      <c r="O1151" s="138"/>
      <c r="P1151" s="138"/>
      <c r="Q1151" s="138"/>
      <c r="R1151" s="138"/>
      <c r="S1151" s="138"/>
      <c r="T1151" s="138"/>
      <c r="U1151" s="138"/>
      <c r="V1151" s="138"/>
      <c r="W1151" s="138"/>
      <c r="X1151" s="136"/>
      <c r="Y1151" s="144"/>
      <c r="Z1151" s="145"/>
      <c r="AA1151" s="145"/>
      <c r="AB1151" s="146"/>
      <c r="AC1151" s="146"/>
      <c r="AD1151" s="146"/>
      <c r="AE1151" s="147"/>
      <c r="AF1151" s="148"/>
      <c r="AG1151" s="148"/>
      <c r="AH1151" s="148"/>
      <c r="AI1151" s="148"/>
      <c r="AJ1151" s="148"/>
      <c r="AK1151" s="149"/>
      <c r="AL1151" s="149"/>
      <c r="AM1151" s="149"/>
      <c r="AN1151" s="149"/>
      <c r="AO1151" s="149"/>
      <c r="AP1151" s="149"/>
      <c r="AQ1151" s="149"/>
      <c r="AR1151" s="149"/>
      <c r="AS1151" s="149"/>
      <c r="AT1151" s="149"/>
      <c r="AU1151" s="149"/>
      <c r="AV1151" s="149"/>
      <c r="AW1151" s="149"/>
      <c r="AX1151" s="150"/>
      <c r="AY1151" s="149"/>
      <c r="AZ1151" s="149"/>
      <c r="BA1151" s="149"/>
      <c r="BB1151" s="149"/>
      <c r="BC1151" s="252"/>
    </row>
    <row r="1152" spans="1:55" s="253" customFormat="1" x14ac:dyDescent="0.2">
      <c r="A1152" s="136"/>
      <c r="B1152" s="136"/>
      <c r="C1152" s="138"/>
      <c r="D1152" s="138"/>
      <c r="E1152" s="138"/>
      <c r="F1152" s="138"/>
      <c r="G1152" s="218"/>
      <c r="H1152" s="138"/>
      <c r="I1152" s="138"/>
      <c r="J1152" s="138"/>
      <c r="K1152" s="138"/>
      <c r="L1152" s="138"/>
      <c r="M1152" s="138"/>
      <c r="N1152" s="138"/>
      <c r="O1152" s="138"/>
      <c r="P1152" s="138"/>
      <c r="Q1152" s="138"/>
      <c r="R1152" s="138"/>
      <c r="S1152" s="138"/>
      <c r="T1152" s="138"/>
      <c r="U1152" s="138"/>
      <c r="V1152" s="138"/>
      <c r="W1152" s="138"/>
      <c r="X1152" s="136"/>
      <c r="Y1152" s="144"/>
      <c r="Z1152" s="145"/>
      <c r="AA1152" s="145"/>
      <c r="AB1152" s="146"/>
      <c r="AC1152" s="146"/>
      <c r="AD1152" s="146"/>
      <c r="AE1152" s="147"/>
      <c r="AF1152" s="148"/>
      <c r="AG1152" s="148"/>
      <c r="AH1152" s="148"/>
      <c r="AI1152" s="148"/>
      <c r="AJ1152" s="148"/>
      <c r="AK1152" s="149"/>
      <c r="AL1152" s="149"/>
      <c r="AM1152" s="149"/>
      <c r="AN1152" s="149"/>
      <c r="AO1152" s="149"/>
      <c r="AP1152" s="149"/>
      <c r="AQ1152" s="149"/>
      <c r="AR1152" s="149"/>
      <c r="AS1152" s="149"/>
      <c r="AT1152" s="149"/>
      <c r="AU1152" s="149"/>
      <c r="AV1152" s="149"/>
      <c r="AW1152" s="149"/>
      <c r="AX1152" s="150"/>
      <c r="AY1152" s="149"/>
      <c r="AZ1152" s="149"/>
      <c r="BA1152" s="149"/>
      <c r="BB1152" s="149"/>
      <c r="BC1152" s="252"/>
    </row>
    <row r="1153" spans="1:55" s="253" customFormat="1" x14ac:dyDescent="0.2">
      <c r="A1153" s="136"/>
      <c r="B1153" s="136"/>
      <c r="C1153" s="138"/>
      <c r="D1153" s="138"/>
      <c r="E1153" s="138"/>
      <c r="F1153" s="138"/>
      <c r="G1153" s="218"/>
      <c r="H1153" s="138"/>
      <c r="I1153" s="138"/>
      <c r="J1153" s="138"/>
      <c r="K1153" s="138"/>
      <c r="L1153" s="138"/>
      <c r="M1153" s="138"/>
      <c r="N1153" s="138"/>
      <c r="O1153" s="138"/>
      <c r="P1153" s="138"/>
      <c r="Q1153" s="138"/>
      <c r="R1153" s="138"/>
      <c r="S1153" s="138"/>
      <c r="T1153" s="138"/>
      <c r="U1153" s="138"/>
      <c r="V1153" s="138"/>
      <c r="W1153" s="138"/>
      <c r="X1153" s="136"/>
      <c r="Y1153" s="144"/>
      <c r="Z1153" s="145"/>
      <c r="AA1153" s="145"/>
      <c r="AB1153" s="146"/>
      <c r="AC1153" s="146"/>
      <c r="AD1153" s="146"/>
      <c r="AE1153" s="147"/>
      <c r="AF1153" s="148"/>
      <c r="AG1153" s="148"/>
      <c r="AH1153" s="148"/>
      <c r="AI1153" s="148"/>
      <c r="AJ1153" s="148"/>
      <c r="AK1153" s="149"/>
      <c r="AL1153" s="149"/>
      <c r="AM1153" s="149"/>
      <c r="AN1153" s="149"/>
      <c r="AO1153" s="149"/>
      <c r="AP1153" s="149"/>
      <c r="AQ1153" s="149"/>
      <c r="AR1153" s="149"/>
      <c r="AS1153" s="149"/>
      <c r="AT1153" s="149"/>
      <c r="AU1153" s="149"/>
      <c r="AV1153" s="149"/>
      <c r="AW1153" s="149"/>
      <c r="AX1153" s="150"/>
      <c r="AY1153" s="149"/>
      <c r="AZ1153" s="149"/>
      <c r="BA1153" s="149"/>
      <c r="BB1153" s="149"/>
      <c r="BC1153" s="252"/>
    </row>
    <row r="1154" spans="1:55" s="253" customFormat="1" x14ac:dyDescent="0.2">
      <c r="A1154" s="136"/>
      <c r="B1154" s="136"/>
      <c r="C1154" s="138"/>
      <c r="D1154" s="138"/>
      <c r="E1154" s="138"/>
      <c r="F1154" s="138"/>
      <c r="G1154" s="218"/>
      <c r="H1154" s="138"/>
      <c r="I1154" s="138"/>
      <c r="J1154" s="138"/>
      <c r="K1154" s="138"/>
      <c r="L1154" s="138"/>
      <c r="M1154" s="138"/>
      <c r="N1154" s="138"/>
      <c r="O1154" s="138"/>
      <c r="P1154" s="138"/>
      <c r="Q1154" s="138"/>
      <c r="R1154" s="138"/>
      <c r="S1154" s="138"/>
      <c r="T1154" s="138"/>
      <c r="U1154" s="138"/>
      <c r="V1154" s="138"/>
      <c r="W1154" s="138"/>
      <c r="X1154" s="136"/>
      <c r="Y1154" s="144"/>
      <c r="Z1154" s="145"/>
      <c r="AA1154" s="145"/>
      <c r="AB1154" s="146"/>
      <c r="AC1154" s="146"/>
      <c r="AD1154" s="146"/>
      <c r="AE1154" s="147"/>
      <c r="AF1154" s="148"/>
      <c r="AG1154" s="148"/>
      <c r="AH1154" s="148"/>
      <c r="AI1154" s="148"/>
      <c r="AJ1154" s="148"/>
      <c r="AK1154" s="149"/>
      <c r="AL1154" s="149"/>
      <c r="AM1154" s="149"/>
      <c r="AN1154" s="149"/>
      <c r="AO1154" s="149"/>
      <c r="AP1154" s="149"/>
      <c r="AQ1154" s="149"/>
      <c r="AR1154" s="149"/>
      <c r="AS1154" s="149"/>
      <c r="AT1154" s="149"/>
      <c r="AU1154" s="149"/>
      <c r="AV1154" s="149"/>
      <c r="AW1154" s="149"/>
      <c r="AX1154" s="150"/>
      <c r="AY1154" s="149"/>
      <c r="AZ1154" s="149"/>
      <c r="BA1154" s="149"/>
      <c r="BB1154" s="149"/>
      <c r="BC1154" s="252"/>
    </row>
    <row r="1155" spans="1:55" s="253" customFormat="1" x14ac:dyDescent="0.2">
      <c r="A1155" s="136"/>
      <c r="B1155" s="136"/>
      <c r="C1155" s="138"/>
      <c r="D1155" s="138"/>
      <c r="E1155" s="138"/>
      <c r="F1155" s="138"/>
      <c r="G1155" s="218"/>
      <c r="H1155" s="138"/>
      <c r="I1155" s="138"/>
      <c r="J1155" s="138"/>
      <c r="K1155" s="138"/>
      <c r="L1155" s="138"/>
      <c r="M1155" s="138"/>
      <c r="N1155" s="138"/>
      <c r="O1155" s="138"/>
      <c r="P1155" s="138"/>
      <c r="Q1155" s="138"/>
      <c r="R1155" s="138"/>
      <c r="S1155" s="138"/>
      <c r="T1155" s="138"/>
      <c r="U1155" s="138"/>
      <c r="V1155" s="138"/>
      <c r="W1155" s="138"/>
      <c r="X1155" s="136"/>
      <c r="Y1155" s="144"/>
      <c r="Z1155" s="145"/>
      <c r="AA1155" s="145"/>
      <c r="AB1155" s="146"/>
      <c r="AC1155" s="146"/>
      <c r="AD1155" s="146"/>
      <c r="AE1155" s="147"/>
      <c r="AF1155" s="148"/>
      <c r="AG1155" s="148"/>
      <c r="AH1155" s="148"/>
      <c r="AI1155" s="148"/>
      <c r="AJ1155" s="148"/>
      <c r="AK1155" s="149"/>
      <c r="AL1155" s="149"/>
      <c r="AM1155" s="149"/>
      <c r="AN1155" s="149"/>
      <c r="AO1155" s="149"/>
      <c r="AP1155" s="149"/>
      <c r="AQ1155" s="149"/>
      <c r="AR1155" s="149"/>
      <c r="AS1155" s="149"/>
      <c r="AT1155" s="149"/>
      <c r="AU1155" s="149"/>
      <c r="AV1155" s="149"/>
      <c r="AW1155" s="149"/>
      <c r="AX1155" s="150"/>
      <c r="AY1155" s="149"/>
      <c r="AZ1155" s="149"/>
      <c r="BA1155" s="149"/>
      <c r="BB1155" s="149"/>
      <c r="BC1155" s="252"/>
    </row>
    <row r="1156" spans="1:55" s="253" customFormat="1" x14ac:dyDescent="0.2">
      <c r="A1156" s="136"/>
      <c r="B1156" s="136"/>
      <c r="C1156" s="138"/>
      <c r="D1156" s="138"/>
      <c r="E1156" s="138"/>
      <c r="F1156" s="138"/>
      <c r="G1156" s="218"/>
      <c r="H1156" s="138"/>
      <c r="I1156" s="138"/>
      <c r="J1156" s="138"/>
      <c r="K1156" s="138"/>
      <c r="L1156" s="138"/>
      <c r="M1156" s="138"/>
      <c r="N1156" s="138"/>
      <c r="O1156" s="138"/>
      <c r="P1156" s="138"/>
      <c r="Q1156" s="138"/>
      <c r="R1156" s="138"/>
      <c r="S1156" s="138"/>
      <c r="T1156" s="138"/>
      <c r="U1156" s="138"/>
      <c r="V1156" s="138"/>
      <c r="W1156" s="138"/>
      <c r="X1156" s="136"/>
      <c r="Y1156" s="144"/>
      <c r="Z1156" s="145"/>
      <c r="AA1156" s="145"/>
      <c r="AB1156" s="146"/>
      <c r="AC1156" s="146"/>
      <c r="AD1156" s="146"/>
      <c r="AE1156" s="147"/>
      <c r="AF1156" s="148"/>
      <c r="AG1156" s="148"/>
      <c r="AH1156" s="148"/>
      <c r="AI1156" s="148"/>
      <c r="AJ1156" s="148"/>
      <c r="AK1156" s="149"/>
      <c r="AL1156" s="149"/>
      <c r="AM1156" s="149"/>
      <c r="AN1156" s="149"/>
      <c r="AO1156" s="149"/>
      <c r="AP1156" s="149"/>
      <c r="AQ1156" s="149"/>
      <c r="AR1156" s="149"/>
      <c r="AS1156" s="149"/>
      <c r="AT1156" s="149"/>
      <c r="AU1156" s="149"/>
      <c r="AV1156" s="149"/>
      <c r="AW1156" s="149"/>
      <c r="AX1156" s="150"/>
      <c r="AY1156" s="149"/>
      <c r="AZ1156" s="149"/>
      <c r="BA1156" s="149"/>
      <c r="BB1156" s="149"/>
      <c r="BC1156" s="252"/>
    </row>
    <row r="1157" spans="1:55" s="253" customFormat="1" x14ac:dyDescent="0.2">
      <c r="A1157" s="136"/>
      <c r="B1157" s="136"/>
      <c r="C1157" s="138"/>
      <c r="D1157" s="138"/>
      <c r="E1157" s="138"/>
      <c r="F1157" s="138"/>
      <c r="G1157" s="218"/>
      <c r="H1157" s="138"/>
      <c r="I1157" s="138"/>
      <c r="J1157" s="138"/>
      <c r="K1157" s="138"/>
      <c r="L1157" s="138"/>
      <c r="M1157" s="138"/>
      <c r="N1157" s="138"/>
      <c r="O1157" s="138"/>
      <c r="P1157" s="138"/>
      <c r="Q1157" s="138"/>
      <c r="R1157" s="138"/>
      <c r="S1157" s="138"/>
      <c r="T1157" s="138"/>
      <c r="U1157" s="138"/>
      <c r="V1157" s="138"/>
      <c r="W1157" s="138"/>
      <c r="X1157" s="136"/>
      <c r="Y1157" s="144"/>
      <c r="Z1157" s="145"/>
      <c r="AA1157" s="145"/>
      <c r="AB1157" s="146"/>
      <c r="AC1157" s="146"/>
      <c r="AD1157" s="146"/>
      <c r="AE1157" s="147"/>
      <c r="AF1157" s="148"/>
      <c r="AG1157" s="148"/>
      <c r="AH1157" s="148"/>
      <c r="AI1157" s="148"/>
      <c r="AJ1157" s="148"/>
      <c r="AK1157" s="149"/>
      <c r="AL1157" s="149"/>
      <c r="AM1157" s="149"/>
      <c r="AN1157" s="149"/>
      <c r="AO1157" s="149"/>
      <c r="AP1157" s="149"/>
      <c r="AQ1157" s="149"/>
      <c r="AR1157" s="149"/>
      <c r="AS1157" s="149"/>
      <c r="AT1157" s="149"/>
      <c r="AU1157" s="149"/>
      <c r="AV1157" s="149"/>
      <c r="AW1157" s="149"/>
      <c r="AX1157" s="150"/>
      <c r="AY1157" s="149"/>
      <c r="AZ1157" s="149"/>
      <c r="BA1157" s="149"/>
      <c r="BB1157" s="149"/>
      <c r="BC1157" s="252"/>
    </row>
    <row r="1158" spans="1:55" s="253" customFormat="1" x14ac:dyDescent="0.2">
      <c r="A1158" s="136"/>
      <c r="B1158" s="136"/>
      <c r="C1158" s="138"/>
      <c r="D1158" s="138"/>
      <c r="E1158" s="138"/>
      <c r="F1158" s="138"/>
      <c r="G1158" s="218"/>
      <c r="H1158" s="138"/>
      <c r="I1158" s="138"/>
      <c r="J1158" s="138"/>
      <c r="K1158" s="138"/>
      <c r="L1158" s="138"/>
      <c r="M1158" s="138"/>
      <c r="N1158" s="138"/>
      <c r="O1158" s="138"/>
      <c r="P1158" s="138"/>
      <c r="Q1158" s="138"/>
      <c r="R1158" s="138"/>
      <c r="S1158" s="138"/>
      <c r="T1158" s="138"/>
      <c r="U1158" s="138"/>
      <c r="V1158" s="138"/>
      <c r="W1158" s="138"/>
      <c r="X1158" s="136"/>
      <c r="Y1158" s="144"/>
      <c r="Z1158" s="145"/>
      <c r="AA1158" s="145"/>
      <c r="AB1158" s="146"/>
      <c r="AC1158" s="146"/>
      <c r="AD1158" s="146"/>
      <c r="AE1158" s="147"/>
      <c r="AF1158" s="148"/>
      <c r="AG1158" s="148"/>
      <c r="AH1158" s="148"/>
      <c r="AI1158" s="148"/>
      <c r="AJ1158" s="148"/>
      <c r="AK1158" s="149"/>
      <c r="AL1158" s="149"/>
      <c r="AM1158" s="149"/>
      <c r="AN1158" s="149"/>
      <c r="AO1158" s="149"/>
      <c r="AP1158" s="149"/>
      <c r="AQ1158" s="149"/>
      <c r="AR1158" s="149"/>
      <c r="AS1158" s="149"/>
      <c r="AT1158" s="149"/>
      <c r="AU1158" s="149"/>
      <c r="AV1158" s="149"/>
      <c r="AW1158" s="149"/>
      <c r="AX1158" s="150"/>
      <c r="AY1158" s="149"/>
      <c r="AZ1158" s="149"/>
      <c r="BA1158" s="149"/>
      <c r="BB1158" s="149"/>
      <c r="BC1158" s="252"/>
    </row>
    <row r="1159" spans="1:55" s="253" customFormat="1" x14ac:dyDescent="0.2">
      <c r="A1159" s="136"/>
      <c r="B1159" s="136"/>
      <c r="C1159" s="138"/>
      <c r="D1159" s="138"/>
      <c r="E1159" s="138"/>
      <c r="F1159" s="138"/>
      <c r="G1159" s="218"/>
      <c r="H1159" s="138"/>
      <c r="I1159" s="138"/>
      <c r="J1159" s="138"/>
      <c r="K1159" s="138"/>
      <c r="L1159" s="138"/>
      <c r="M1159" s="138"/>
      <c r="N1159" s="138"/>
      <c r="O1159" s="138"/>
      <c r="P1159" s="138"/>
      <c r="Q1159" s="138"/>
      <c r="R1159" s="138"/>
      <c r="S1159" s="138"/>
      <c r="T1159" s="138"/>
      <c r="U1159" s="138"/>
      <c r="V1159" s="138"/>
      <c r="W1159" s="138"/>
      <c r="X1159" s="136"/>
      <c r="Y1159" s="144"/>
      <c r="Z1159" s="145"/>
      <c r="AA1159" s="145"/>
      <c r="AB1159" s="146"/>
      <c r="AC1159" s="146"/>
      <c r="AD1159" s="146"/>
      <c r="AE1159" s="147"/>
      <c r="AF1159" s="148"/>
      <c r="AG1159" s="148"/>
      <c r="AH1159" s="148"/>
      <c r="AI1159" s="148"/>
      <c r="AJ1159" s="148"/>
      <c r="AK1159" s="149"/>
      <c r="AL1159" s="149"/>
      <c r="AM1159" s="149"/>
      <c r="AN1159" s="149"/>
      <c r="AO1159" s="149"/>
      <c r="AP1159" s="149"/>
      <c r="AQ1159" s="149"/>
      <c r="AR1159" s="149"/>
      <c r="AS1159" s="149"/>
      <c r="AT1159" s="149"/>
      <c r="AU1159" s="149"/>
      <c r="AV1159" s="149"/>
      <c r="AW1159" s="149"/>
      <c r="AX1159" s="150"/>
      <c r="AY1159" s="149"/>
      <c r="AZ1159" s="149"/>
      <c r="BA1159" s="149"/>
      <c r="BB1159" s="149"/>
      <c r="BC1159" s="252"/>
    </row>
    <row r="1160" spans="1:55" s="253" customFormat="1" x14ac:dyDescent="0.2">
      <c r="A1160" s="136"/>
      <c r="B1160" s="136"/>
      <c r="C1160" s="138"/>
      <c r="D1160" s="138"/>
      <c r="E1160" s="138"/>
      <c r="F1160" s="138"/>
      <c r="G1160" s="218"/>
      <c r="H1160" s="138"/>
      <c r="I1160" s="138"/>
      <c r="J1160" s="138"/>
      <c r="K1160" s="138"/>
      <c r="L1160" s="138"/>
      <c r="M1160" s="138"/>
      <c r="N1160" s="138"/>
      <c r="O1160" s="138"/>
      <c r="P1160" s="138"/>
      <c r="Q1160" s="138"/>
      <c r="R1160" s="138"/>
      <c r="S1160" s="138"/>
      <c r="T1160" s="138"/>
      <c r="U1160" s="138"/>
      <c r="V1160" s="138"/>
      <c r="W1160" s="138"/>
      <c r="X1160" s="136"/>
      <c r="Y1160" s="144"/>
      <c r="Z1160" s="145"/>
      <c r="AA1160" s="145"/>
      <c r="AB1160" s="146"/>
      <c r="AC1160" s="146"/>
      <c r="AD1160" s="146"/>
      <c r="AE1160" s="147"/>
      <c r="AF1160" s="148"/>
      <c r="AG1160" s="148"/>
      <c r="AH1160" s="148"/>
      <c r="AI1160" s="148"/>
      <c r="AJ1160" s="148"/>
      <c r="AK1160" s="149"/>
      <c r="AL1160" s="149"/>
      <c r="AM1160" s="149"/>
      <c r="AN1160" s="149"/>
      <c r="AO1160" s="149"/>
      <c r="AP1160" s="149"/>
      <c r="AQ1160" s="149"/>
      <c r="AR1160" s="149"/>
      <c r="AS1160" s="149"/>
      <c r="AT1160" s="149"/>
      <c r="AU1160" s="149"/>
      <c r="AV1160" s="149"/>
      <c r="AW1160" s="149"/>
      <c r="AX1160" s="150"/>
      <c r="AY1160" s="149"/>
      <c r="AZ1160" s="149"/>
      <c r="BA1160" s="149"/>
      <c r="BB1160" s="149"/>
      <c r="BC1160" s="252"/>
    </row>
    <row r="1161" spans="1:55" s="253" customFormat="1" x14ac:dyDescent="0.2">
      <c r="A1161" s="136"/>
      <c r="B1161" s="136"/>
      <c r="C1161" s="138"/>
      <c r="D1161" s="138"/>
      <c r="E1161" s="138"/>
      <c r="F1161" s="138"/>
      <c r="G1161" s="218"/>
      <c r="H1161" s="138"/>
      <c r="I1161" s="138"/>
      <c r="J1161" s="138"/>
      <c r="K1161" s="138"/>
      <c r="L1161" s="138"/>
      <c r="M1161" s="138"/>
      <c r="N1161" s="138"/>
      <c r="O1161" s="138"/>
      <c r="P1161" s="138"/>
      <c r="Q1161" s="138"/>
      <c r="R1161" s="138"/>
      <c r="S1161" s="138"/>
      <c r="T1161" s="138"/>
      <c r="U1161" s="138"/>
      <c r="V1161" s="138"/>
      <c r="W1161" s="138"/>
      <c r="X1161" s="136"/>
      <c r="Y1161" s="144"/>
      <c r="Z1161" s="145"/>
      <c r="AA1161" s="145"/>
      <c r="AB1161" s="146"/>
      <c r="AC1161" s="146"/>
      <c r="AD1161" s="146"/>
      <c r="AE1161" s="147"/>
      <c r="AF1161" s="148"/>
      <c r="AG1161" s="148"/>
      <c r="AH1161" s="148"/>
      <c r="AI1161" s="148"/>
      <c r="AJ1161" s="148"/>
      <c r="AK1161" s="149"/>
      <c r="AL1161" s="149"/>
      <c r="AM1161" s="149"/>
      <c r="AN1161" s="149"/>
      <c r="AO1161" s="149"/>
      <c r="AP1161" s="149"/>
      <c r="AQ1161" s="149"/>
      <c r="AR1161" s="149"/>
      <c r="AS1161" s="149"/>
      <c r="AT1161" s="149"/>
      <c r="AU1161" s="149"/>
      <c r="AV1161" s="149"/>
      <c r="AW1161" s="149"/>
      <c r="AX1161" s="150"/>
      <c r="AY1161" s="149"/>
      <c r="AZ1161" s="149"/>
      <c r="BA1161" s="149"/>
      <c r="BB1161" s="149"/>
      <c r="BC1161" s="252"/>
    </row>
    <row r="1162" spans="1:55" s="253" customFormat="1" x14ac:dyDescent="0.2">
      <c r="A1162" s="136"/>
      <c r="B1162" s="136"/>
      <c r="C1162" s="138"/>
      <c r="D1162" s="138"/>
      <c r="E1162" s="138"/>
      <c r="F1162" s="138"/>
      <c r="G1162" s="218"/>
      <c r="H1162" s="138"/>
      <c r="I1162" s="138"/>
      <c r="J1162" s="138"/>
      <c r="K1162" s="138"/>
      <c r="L1162" s="138"/>
      <c r="M1162" s="138"/>
      <c r="N1162" s="138"/>
      <c r="O1162" s="138"/>
      <c r="P1162" s="138"/>
      <c r="Q1162" s="138"/>
      <c r="R1162" s="138"/>
      <c r="S1162" s="138"/>
      <c r="T1162" s="138"/>
      <c r="U1162" s="138"/>
      <c r="V1162" s="138"/>
      <c r="W1162" s="138"/>
      <c r="X1162" s="136"/>
      <c r="Y1162" s="144"/>
      <c r="Z1162" s="145"/>
      <c r="AA1162" s="145"/>
      <c r="AB1162" s="146"/>
      <c r="AC1162" s="146"/>
      <c r="AD1162" s="146"/>
      <c r="AE1162" s="147"/>
      <c r="AF1162" s="148"/>
      <c r="AG1162" s="148"/>
      <c r="AH1162" s="148"/>
      <c r="AI1162" s="148"/>
      <c r="AJ1162" s="148"/>
      <c r="AK1162" s="149"/>
      <c r="AL1162" s="149"/>
      <c r="AM1162" s="149"/>
      <c r="AN1162" s="149"/>
      <c r="AO1162" s="149"/>
      <c r="AP1162" s="149"/>
      <c r="AQ1162" s="149"/>
      <c r="AR1162" s="149"/>
      <c r="AS1162" s="149"/>
      <c r="AT1162" s="149"/>
      <c r="AU1162" s="149"/>
      <c r="AV1162" s="149"/>
      <c r="AW1162" s="149"/>
      <c r="AX1162" s="150"/>
      <c r="AY1162" s="149"/>
      <c r="AZ1162" s="149"/>
      <c r="BA1162" s="149"/>
      <c r="BB1162" s="149"/>
      <c r="BC1162" s="252"/>
    </row>
    <row r="1163" spans="1:55" s="253" customFormat="1" x14ac:dyDescent="0.2">
      <c r="A1163" s="136"/>
      <c r="B1163" s="136"/>
      <c r="C1163" s="138"/>
      <c r="D1163" s="138"/>
      <c r="E1163" s="138"/>
      <c r="F1163" s="138"/>
      <c r="G1163" s="218"/>
      <c r="H1163" s="138"/>
      <c r="I1163" s="138"/>
      <c r="J1163" s="138"/>
      <c r="K1163" s="138"/>
      <c r="L1163" s="138"/>
      <c r="M1163" s="138"/>
      <c r="N1163" s="138"/>
      <c r="O1163" s="138"/>
      <c r="P1163" s="138"/>
      <c r="Q1163" s="138"/>
      <c r="R1163" s="138"/>
      <c r="S1163" s="138"/>
      <c r="T1163" s="138"/>
      <c r="U1163" s="138"/>
      <c r="V1163" s="138"/>
      <c r="W1163" s="138"/>
      <c r="X1163" s="136"/>
      <c r="Y1163" s="144"/>
      <c r="Z1163" s="145"/>
      <c r="AA1163" s="145"/>
      <c r="AB1163" s="146"/>
      <c r="AC1163" s="146"/>
      <c r="AD1163" s="146"/>
      <c r="AE1163" s="147"/>
      <c r="AF1163" s="148"/>
      <c r="AG1163" s="148"/>
      <c r="AH1163" s="148"/>
      <c r="AI1163" s="148"/>
      <c r="AJ1163" s="148"/>
      <c r="AK1163" s="149"/>
      <c r="AL1163" s="149"/>
      <c r="AM1163" s="149"/>
      <c r="AN1163" s="149"/>
      <c r="AO1163" s="149"/>
      <c r="AP1163" s="149"/>
      <c r="AQ1163" s="149"/>
      <c r="AR1163" s="149"/>
      <c r="AS1163" s="149"/>
      <c r="AT1163" s="149"/>
      <c r="AU1163" s="149"/>
      <c r="AV1163" s="149"/>
      <c r="AW1163" s="149"/>
      <c r="AX1163" s="150"/>
      <c r="AY1163" s="149"/>
      <c r="AZ1163" s="149"/>
      <c r="BA1163" s="149"/>
      <c r="BB1163" s="149"/>
      <c r="BC1163" s="252"/>
    </row>
    <row r="1164" spans="1:55" s="253" customFormat="1" x14ac:dyDescent="0.2">
      <c r="A1164" s="136"/>
      <c r="B1164" s="136"/>
      <c r="C1164" s="138"/>
      <c r="D1164" s="138"/>
      <c r="E1164" s="138"/>
      <c r="F1164" s="138"/>
      <c r="G1164" s="218"/>
      <c r="H1164" s="138"/>
      <c r="I1164" s="138"/>
      <c r="J1164" s="138"/>
      <c r="K1164" s="138"/>
      <c r="L1164" s="138"/>
      <c r="M1164" s="138"/>
      <c r="N1164" s="138"/>
      <c r="O1164" s="138"/>
      <c r="P1164" s="138"/>
      <c r="Q1164" s="138"/>
      <c r="R1164" s="138"/>
      <c r="S1164" s="138"/>
      <c r="T1164" s="138"/>
      <c r="U1164" s="138"/>
      <c r="V1164" s="138"/>
      <c r="W1164" s="138"/>
      <c r="X1164" s="136"/>
      <c r="Y1164" s="144"/>
      <c r="Z1164" s="145"/>
      <c r="AA1164" s="145"/>
      <c r="AB1164" s="146"/>
      <c r="AC1164" s="146"/>
      <c r="AD1164" s="146"/>
      <c r="AE1164" s="147"/>
      <c r="AF1164" s="148"/>
      <c r="AG1164" s="148"/>
      <c r="AH1164" s="148"/>
      <c r="AI1164" s="148"/>
      <c r="AJ1164" s="148"/>
      <c r="AK1164" s="149"/>
      <c r="AL1164" s="149"/>
      <c r="AM1164" s="149"/>
      <c r="AN1164" s="149"/>
      <c r="AO1164" s="149"/>
      <c r="AP1164" s="149"/>
      <c r="AQ1164" s="149"/>
      <c r="AR1164" s="149"/>
      <c r="AS1164" s="149"/>
      <c r="AT1164" s="149"/>
      <c r="AU1164" s="149"/>
      <c r="AV1164" s="149"/>
      <c r="AW1164" s="149"/>
      <c r="AX1164" s="150"/>
      <c r="AY1164" s="149"/>
      <c r="AZ1164" s="149"/>
      <c r="BA1164" s="149"/>
      <c r="BB1164" s="149"/>
      <c r="BC1164" s="252"/>
    </row>
    <row r="1165" spans="1:55" s="253" customFormat="1" x14ac:dyDescent="0.2">
      <c r="A1165" s="136"/>
      <c r="B1165" s="136"/>
      <c r="C1165" s="138"/>
      <c r="D1165" s="138"/>
      <c r="E1165" s="138"/>
      <c r="F1165" s="138"/>
      <c r="G1165" s="218"/>
      <c r="H1165" s="138"/>
      <c r="I1165" s="138"/>
      <c r="J1165" s="138"/>
      <c r="K1165" s="138"/>
      <c r="L1165" s="138"/>
      <c r="M1165" s="138"/>
      <c r="N1165" s="138"/>
      <c r="O1165" s="138"/>
      <c r="P1165" s="138"/>
      <c r="Q1165" s="138"/>
      <c r="R1165" s="138"/>
      <c r="S1165" s="138"/>
      <c r="T1165" s="138"/>
      <c r="U1165" s="138"/>
      <c r="V1165" s="138"/>
      <c r="W1165" s="138"/>
      <c r="X1165" s="136"/>
      <c r="Y1165" s="144"/>
      <c r="Z1165" s="145"/>
      <c r="AA1165" s="145"/>
      <c r="AB1165" s="146"/>
      <c r="AC1165" s="146"/>
      <c r="AD1165" s="146"/>
      <c r="AE1165" s="147"/>
      <c r="AF1165" s="148"/>
      <c r="AG1165" s="148"/>
      <c r="AH1165" s="148"/>
      <c r="AI1165" s="148"/>
      <c r="AJ1165" s="148"/>
      <c r="AK1165" s="149"/>
      <c r="AL1165" s="149"/>
      <c r="AM1165" s="149"/>
      <c r="AN1165" s="149"/>
      <c r="AO1165" s="149"/>
      <c r="AP1165" s="149"/>
      <c r="AQ1165" s="149"/>
      <c r="AR1165" s="149"/>
      <c r="AS1165" s="149"/>
      <c r="AT1165" s="149"/>
      <c r="AU1165" s="149"/>
      <c r="AV1165" s="149"/>
      <c r="AW1165" s="149"/>
      <c r="AX1165" s="150"/>
      <c r="AY1165" s="149"/>
      <c r="AZ1165" s="149"/>
      <c r="BA1165" s="149"/>
      <c r="BB1165" s="149"/>
      <c r="BC1165" s="252"/>
    </row>
    <row r="1166" spans="1:55" s="253" customFormat="1" x14ac:dyDescent="0.2">
      <c r="A1166" s="136"/>
      <c r="B1166" s="136"/>
      <c r="C1166" s="138"/>
      <c r="D1166" s="138"/>
      <c r="E1166" s="138"/>
      <c r="F1166" s="138"/>
      <c r="G1166" s="218"/>
      <c r="H1166" s="138"/>
      <c r="I1166" s="138"/>
      <c r="J1166" s="138"/>
      <c r="K1166" s="138"/>
      <c r="L1166" s="138"/>
      <c r="M1166" s="138"/>
      <c r="N1166" s="138"/>
      <c r="O1166" s="138"/>
      <c r="P1166" s="138"/>
      <c r="Q1166" s="138"/>
      <c r="R1166" s="138"/>
      <c r="S1166" s="138"/>
      <c r="T1166" s="138"/>
      <c r="U1166" s="138"/>
      <c r="V1166" s="138"/>
      <c r="W1166" s="138"/>
      <c r="X1166" s="136"/>
      <c r="Y1166" s="144"/>
      <c r="Z1166" s="145"/>
      <c r="AA1166" s="145"/>
      <c r="AB1166" s="146"/>
      <c r="AC1166" s="146"/>
      <c r="AD1166" s="146"/>
      <c r="AE1166" s="147"/>
      <c r="AF1166" s="148"/>
      <c r="AG1166" s="148"/>
      <c r="AH1166" s="148"/>
      <c r="AI1166" s="148"/>
      <c r="AJ1166" s="148"/>
      <c r="AK1166" s="149"/>
      <c r="AL1166" s="149"/>
      <c r="AM1166" s="149"/>
      <c r="AN1166" s="149"/>
      <c r="AO1166" s="149"/>
      <c r="AP1166" s="149"/>
      <c r="AQ1166" s="149"/>
      <c r="AR1166" s="149"/>
      <c r="AS1166" s="149"/>
      <c r="AT1166" s="149"/>
      <c r="AU1166" s="149"/>
      <c r="AV1166" s="149"/>
      <c r="AW1166" s="149"/>
      <c r="AX1166" s="150"/>
      <c r="AY1166" s="149"/>
      <c r="AZ1166" s="149"/>
      <c r="BA1166" s="149"/>
      <c r="BB1166" s="149"/>
      <c r="BC1166" s="252"/>
    </row>
    <row r="1167" spans="1:55" s="253" customFormat="1" x14ac:dyDescent="0.2">
      <c r="A1167" s="136"/>
      <c r="B1167" s="136"/>
      <c r="C1167" s="138"/>
      <c r="D1167" s="138"/>
      <c r="E1167" s="138"/>
      <c r="F1167" s="138"/>
      <c r="G1167" s="218"/>
      <c r="H1167" s="138"/>
      <c r="I1167" s="138"/>
      <c r="J1167" s="138"/>
      <c r="K1167" s="138"/>
      <c r="L1167" s="138"/>
      <c r="M1167" s="138"/>
      <c r="N1167" s="138"/>
      <c r="O1167" s="138"/>
      <c r="P1167" s="138"/>
      <c r="Q1167" s="138"/>
      <c r="R1167" s="138"/>
      <c r="S1167" s="138"/>
      <c r="T1167" s="138"/>
      <c r="U1167" s="138"/>
      <c r="V1167" s="138"/>
      <c r="W1167" s="138"/>
      <c r="X1167" s="136"/>
      <c r="Y1167" s="144"/>
      <c r="Z1167" s="145"/>
      <c r="AA1167" s="145"/>
      <c r="AB1167" s="146"/>
      <c r="AC1167" s="146"/>
      <c r="AD1167" s="146"/>
      <c r="AE1167" s="147"/>
      <c r="AF1167" s="148"/>
      <c r="AG1167" s="148"/>
      <c r="AH1167" s="148"/>
      <c r="AI1167" s="148"/>
      <c r="AJ1167" s="148"/>
      <c r="AK1167" s="149"/>
      <c r="AL1167" s="149"/>
      <c r="AM1167" s="149"/>
      <c r="AN1167" s="149"/>
      <c r="AO1167" s="149"/>
      <c r="AP1167" s="149"/>
      <c r="AQ1167" s="149"/>
      <c r="AR1167" s="149"/>
      <c r="AS1167" s="149"/>
      <c r="AT1167" s="149"/>
      <c r="AU1167" s="149"/>
      <c r="AV1167" s="149"/>
      <c r="AW1167" s="149"/>
      <c r="AX1167" s="150"/>
      <c r="AY1167" s="149"/>
      <c r="AZ1167" s="149"/>
      <c r="BA1167" s="149"/>
      <c r="BB1167" s="149"/>
      <c r="BC1167" s="252"/>
    </row>
    <row r="1168" spans="1:55" s="253" customFormat="1" x14ac:dyDescent="0.2">
      <c r="A1168" s="136"/>
      <c r="B1168" s="136"/>
      <c r="C1168" s="138"/>
      <c r="D1168" s="138"/>
      <c r="E1168" s="138"/>
      <c r="F1168" s="138"/>
      <c r="G1168" s="218"/>
      <c r="H1168" s="138"/>
      <c r="I1168" s="138"/>
      <c r="J1168" s="138"/>
      <c r="K1168" s="138"/>
      <c r="L1168" s="138"/>
      <c r="M1168" s="138"/>
      <c r="N1168" s="138"/>
      <c r="O1168" s="138"/>
      <c r="P1168" s="138"/>
      <c r="Q1168" s="138"/>
      <c r="R1168" s="138"/>
      <c r="S1168" s="138"/>
      <c r="T1168" s="138"/>
      <c r="U1168" s="138"/>
      <c r="V1168" s="138"/>
      <c r="W1168" s="138"/>
      <c r="X1168" s="136"/>
      <c r="Y1168" s="144"/>
      <c r="Z1168" s="145"/>
      <c r="AA1168" s="145"/>
      <c r="AB1168" s="146"/>
      <c r="AC1168" s="146"/>
      <c r="AD1168" s="146"/>
      <c r="AE1168" s="147"/>
      <c r="AF1168" s="148"/>
      <c r="AG1168" s="148"/>
      <c r="AH1168" s="148"/>
      <c r="AI1168" s="148"/>
      <c r="AJ1168" s="148"/>
      <c r="AK1168" s="149"/>
      <c r="AL1168" s="149"/>
      <c r="AM1168" s="149"/>
      <c r="AN1168" s="149"/>
      <c r="AO1168" s="149"/>
      <c r="AP1168" s="149"/>
      <c r="AQ1168" s="149"/>
      <c r="AR1168" s="149"/>
      <c r="AS1168" s="149"/>
      <c r="AT1168" s="149"/>
      <c r="AU1168" s="149"/>
      <c r="AV1168" s="149"/>
      <c r="AW1168" s="149"/>
      <c r="AX1168" s="150"/>
      <c r="AY1168" s="149"/>
      <c r="AZ1168" s="149"/>
      <c r="BA1168" s="149"/>
      <c r="BB1168" s="149"/>
      <c r="BC1168" s="252"/>
    </row>
    <row r="1169" spans="1:55" s="253" customFormat="1" x14ac:dyDescent="0.2">
      <c r="A1169" s="136"/>
      <c r="B1169" s="136"/>
      <c r="C1169" s="138"/>
      <c r="D1169" s="138"/>
      <c r="E1169" s="138"/>
      <c r="F1169" s="138"/>
      <c r="G1169" s="218"/>
      <c r="H1169" s="138"/>
      <c r="I1169" s="138"/>
      <c r="J1169" s="138"/>
      <c r="K1169" s="138"/>
      <c r="L1169" s="138"/>
      <c r="M1169" s="138"/>
      <c r="N1169" s="138"/>
      <c r="O1169" s="138"/>
      <c r="P1169" s="138"/>
      <c r="Q1169" s="138"/>
      <c r="R1169" s="138"/>
      <c r="S1169" s="138"/>
      <c r="T1169" s="138"/>
      <c r="U1169" s="138"/>
      <c r="V1169" s="138"/>
      <c r="W1169" s="138"/>
      <c r="X1169" s="136"/>
      <c r="Y1169" s="144"/>
      <c r="Z1169" s="145"/>
      <c r="AA1169" s="145"/>
      <c r="AB1169" s="146"/>
      <c r="AC1169" s="146"/>
      <c r="AD1169" s="146"/>
      <c r="AE1169" s="147"/>
      <c r="AF1169" s="148"/>
      <c r="AG1169" s="148"/>
      <c r="AH1169" s="148"/>
      <c r="AI1169" s="148"/>
      <c r="AJ1169" s="148"/>
      <c r="AK1169" s="149"/>
      <c r="AL1169" s="149"/>
      <c r="AM1169" s="149"/>
      <c r="AN1169" s="149"/>
      <c r="AO1169" s="149"/>
      <c r="AP1169" s="149"/>
      <c r="AQ1169" s="149"/>
      <c r="AR1169" s="149"/>
      <c r="AS1169" s="149"/>
      <c r="AT1169" s="149"/>
      <c r="AU1169" s="149"/>
      <c r="AV1169" s="149"/>
      <c r="AW1169" s="149"/>
      <c r="AX1169" s="150"/>
      <c r="AY1169" s="149"/>
      <c r="AZ1169" s="149"/>
      <c r="BA1169" s="149"/>
      <c r="BB1169" s="149"/>
      <c r="BC1169" s="252"/>
    </row>
    <row r="1170" spans="1:55" s="253" customFormat="1" x14ac:dyDescent="0.2">
      <c r="A1170" s="136"/>
      <c r="B1170" s="136"/>
      <c r="C1170" s="138"/>
      <c r="D1170" s="138"/>
      <c r="E1170" s="138"/>
      <c r="F1170" s="138"/>
      <c r="G1170" s="218"/>
      <c r="H1170" s="138"/>
      <c r="I1170" s="138"/>
      <c r="J1170" s="138"/>
      <c r="K1170" s="138"/>
      <c r="L1170" s="138"/>
      <c r="M1170" s="138"/>
      <c r="N1170" s="138"/>
      <c r="O1170" s="138"/>
      <c r="P1170" s="138"/>
      <c r="Q1170" s="138"/>
      <c r="R1170" s="138"/>
      <c r="S1170" s="138"/>
      <c r="T1170" s="138"/>
      <c r="U1170" s="138"/>
      <c r="V1170" s="138"/>
      <c r="W1170" s="138"/>
      <c r="X1170" s="136"/>
      <c r="Y1170" s="144"/>
      <c r="Z1170" s="145"/>
      <c r="AA1170" s="145"/>
      <c r="AB1170" s="146"/>
      <c r="AC1170" s="146"/>
      <c r="AD1170" s="146"/>
      <c r="AE1170" s="147"/>
      <c r="AF1170" s="148"/>
      <c r="AG1170" s="148"/>
      <c r="AH1170" s="148"/>
      <c r="AI1170" s="148"/>
      <c r="AJ1170" s="148"/>
      <c r="AK1170" s="149"/>
      <c r="AL1170" s="149"/>
      <c r="AM1170" s="149"/>
      <c r="AN1170" s="149"/>
      <c r="AO1170" s="149"/>
      <c r="AP1170" s="149"/>
      <c r="AQ1170" s="149"/>
      <c r="AR1170" s="149"/>
      <c r="AS1170" s="149"/>
      <c r="AT1170" s="149"/>
      <c r="AU1170" s="149"/>
      <c r="AV1170" s="149"/>
      <c r="AW1170" s="149"/>
      <c r="AX1170" s="150"/>
      <c r="AY1170" s="149"/>
      <c r="AZ1170" s="149"/>
      <c r="BA1170" s="149"/>
      <c r="BB1170" s="149"/>
      <c r="BC1170" s="252"/>
    </row>
    <row r="1171" spans="1:55" x14ac:dyDescent="0.2">
      <c r="E1171" s="138"/>
      <c r="F1171" s="138"/>
      <c r="G1171" s="218"/>
      <c r="H1171" s="138"/>
      <c r="I1171" s="138"/>
      <c r="J1171" s="138"/>
      <c r="K1171" s="138"/>
      <c r="L1171" s="138"/>
      <c r="M1171" s="138"/>
      <c r="N1171" s="138"/>
      <c r="O1171" s="138"/>
      <c r="Q1171" s="138"/>
      <c r="R1171" s="138"/>
      <c r="S1171" s="138"/>
      <c r="T1171" s="138"/>
      <c r="U1171" s="138"/>
      <c r="V1171" s="138"/>
      <c r="W1171" s="138"/>
      <c r="X1171" s="136"/>
    </row>
    <row r="1172" spans="1:55" x14ac:dyDescent="0.2">
      <c r="E1172" s="138"/>
      <c r="F1172" s="138"/>
      <c r="G1172" s="218"/>
      <c r="H1172" s="138"/>
      <c r="I1172" s="138"/>
      <c r="J1172" s="138"/>
      <c r="K1172" s="138"/>
      <c r="L1172" s="138"/>
      <c r="M1172" s="138"/>
      <c r="N1172" s="138"/>
      <c r="O1172" s="138"/>
      <c r="Q1172" s="138"/>
      <c r="R1172" s="138"/>
      <c r="S1172" s="138"/>
      <c r="T1172" s="138"/>
      <c r="U1172" s="138"/>
      <c r="V1172" s="138"/>
      <c r="W1172" s="138"/>
      <c r="X1172" s="136"/>
    </row>
    <row r="1173" spans="1:55" x14ac:dyDescent="0.2">
      <c r="E1173" s="138"/>
      <c r="F1173" s="138"/>
      <c r="G1173" s="218"/>
      <c r="H1173" s="138"/>
      <c r="I1173" s="138"/>
      <c r="J1173" s="138"/>
      <c r="K1173" s="138"/>
      <c r="L1173" s="138"/>
      <c r="M1173" s="138"/>
      <c r="N1173" s="138"/>
      <c r="O1173" s="138"/>
      <c r="Q1173" s="138"/>
      <c r="R1173" s="138"/>
      <c r="S1173" s="138"/>
      <c r="T1173" s="138"/>
      <c r="U1173" s="138"/>
      <c r="V1173" s="138"/>
      <c r="W1173" s="138"/>
      <c r="X1173" s="136"/>
    </row>
    <row r="1174" spans="1:55" x14ac:dyDescent="0.2">
      <c r="E1174" s="138"/>
      <c r="F1174" s="138"/>
      <c r="G1174" s="218"/>
      <c r="H1174" s="138"/>
      <c r="I1174" s="138"/>
      <c r="J1174" s="138"/>
      <c r="K1174" s="138"/>
      <c r="L1174" s="138"/>
      <c r="M1174" s="138"/>
      <c r="N1174" s="138"/>
      <c r="O1174" s="138"/>
      <c r="Q1174" s="138"/>
      <c r="R1174" s="138"/>
      <c r="S1174" s="138"/>
      <c r="T1174" s="138"/>
      <c r="U1174" s="138"/>
      <c r="V1174" s="138"/>
      <c r="W1174" s="138"/>
      <c r="X1174" s="136"/>
    </row>
    <row r="1175" spans="1:55" x14ac:dyDescent="0.2">
      <c r="E1175" s="138"/>
      <c r="F1175" s="138"/>
      <c r="G1175" s="218"/>
      <c r="H1175" s="138"/>
      <c r="I1175" s="138"/>
      <c r="J1175" s="138"/>
      <c r="K1175" s="138"/>
      <c r="L1175" s="138"/>
      <c r="M1175" s="138"/>
      <c r="N1175" s="138"/>
      <c r="O1175" s="138"/>
      <c r="Q1175" s="138"/>
      <c r="R1175" s="138"/>
      <c r="S1175" s="138"/>
      <c r="T1175" s="138"/>
      <c r="U1175" s="138"/>
      <c r="V1175" s="138"/>
      <c r="W1175" s="138"/>
      <c r="X1175" s="136"/>
    </row>
    <row r="1176" spans="1:55" x14ac:dyDescent="0.2">
      <c r="E1176" s="138"/>
      <c r="F1176" s="138"/>
      <c r="G1176" s="218"/>
      <c r="H1176" s="138"/>
      <c r="I1176" s="138"/>
      <c r="J1176" s="138"/>
      <c r="K1176" s="138"/>
      <c r="L1176" s="138"/>
      <c r="M1176" s="138"/>
      <c r="N1176" s="138"/>
      <c r="O1176" s="138"/>
      <c r="Q1176" s="138"/>
      <c r="R1176" s="138"/>
      <c r="S1176" s="138"/>
      <c r="T1176" s="138"/>
      <c r="U1176" s="138"/>
      <c r="V1176" s="138"/>
      <c r="W1176" s="138"/>
      <c r="X1176" s="136"/>
    </row>
  </sheetData>
  <sheetProtection sheet="1" objects="1" scenarios="1" formatCells="0"/>
  <mergeCells count="23">
    <mergeCell ref="F24:O24"/>
    <mergeCell ref="G35:H37"/>
    <mergeCell ref="J35:K37"/>
    <mergeCell ref="F37:F38"/>
    <mergeCell ref="I37:I38"/>
    <mergeCell ref="R43:W44"/>
    <mergeCell ref="B9:C9"/>
    <mergeCell ref="D9:E9"/>
    <mergeCell ref="G9:O9"/>
    <mergeCell ref="F18:F19"/>
    <mergeCell ref="G18:I18"/>
    <mergeCell ref="J18:L18"/>
    <mergeCell ref="N18:O18"/>
    <mergeCell ref="Q1:U1"/>
    <mergeCell ref="Q2:U5"/>
    <mergeCell ref="B6:C6"/>
    <mergeCell ref="D6:E6"/>
    <mergeCell ref="Q6:U8"/>
    <mergeCell ref="B7:C7"/>
    <mergeCell ref="D7:E7"/>
    <mergeCell ref="G7:O8"/>
    <mergeCell ref="B8:C8"/>
    <mergeCell ref="D8:E8"/>
  </mergeCells>
  <dataValidations count="1">
    <dataValidation type="whole" allowBlank="1" showInputMessage="1" showErrorMessage="1" error="Кодовете трябва да бъдат 1 и 2!" sqref="C13:C1012">
      <formula1>1</formula1>
      <formula2>2</formula2>
    </dataValidation>
  </dataValidations>
  <hyperlinks>
    <hyperlink ref="C1" location="Начало!A1" display="Начало"/>
    <hyperlink ref="C4" location="Data!A1" display="данни"/>
  </hyperlinks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DR1029"/>
  <sheetViews>
    <sheetView topLeftCell="A3" zoomScale="89" zoomScaleNormal="89" workbookViewId="0">
      <selection activeCell="C4" sqref="C4"/>
    </sheetView>
  </sheetViews>
  <sheetFormatPr defaultRowHeight="12.75" x14ac:dyDescent="0.2"/>
  <cols>
    <col min="1" max="1" width="5.85546875" style="70" customWidth="1"/>
    <col min="2" max="6" width="5.28515625" style="70" customWidth="1"/>
    <col min="7" max="7" width="4.7109375" style="70" customWidth="1"/>
    <col min="8" max="10" width="5.85546875" style="70" customWidth="1"/>
    <col min="11" max="11" width="15.140625" style="70" customWidth="1"/>
    <col min="12" max="12" width="13.7109375" style="70" customWidth="1"/>
    <col min="13" max="18" width="16.7109375" style="70" customWidth="1"/>
    <col min="19" max="19" width="8.28515625" style="59" customWidth="1"/>
    <col min="20" max="20" width="5.5703125" style="58" customWidth="1"/>
    <col min="21" max="26" width="10.42578125" style="60" customWidth="1"/>
    <col min="27" max="27" width="3.140625" style="63" customWidth="1"/>
    <col min="28" max="28" width="9.140625" style="64"/>
    <col min="29" max="29" width="21.85546875" style="63" customWidth="1"/>
    <col min="30" max="30" width="18.140625" style="63" customWidth="1"/>
    <col min="31" max="37" width="9.140625" style="63"/>
    <col min="38" max="38" width="21.5703125" style="63" customWidth="1"/>
    <col min="39" max="40" width="9.140625" style="63"/>
    <col min="41" max="43" width="9.140625" style="64"/>
    <col min="44" max="44" width="16.85546875" style="64" customWidth="1"/>
    <col min="45" max="45" width="9.140625" style="64"/>
    <col min="46" max="48" width="9.140625" style="63"/>
    <col min="49" max="49" width="16.140625" style="63" customWidth="1"/>
    <col min="50" max="51" width="9.140625" style="65"/>
    <col min="52" max="55" width="9.140625" style="66"/>
    <col min="56" max="121" width="9.140625" style="65"/>
    <col min="122" max="16384" width="9.140625" style="70"/>
  </cols>
  <sheetData>
    <row r="1" spans="1:121" s="58" customFormat="1" ht="21.75" customHeight="1" x14ac:dyDescent="0.2">
      <c r="S1" s="59"/>
      <c r="U1" s="60"/>
      <c r="V1" s="61"/>
      <c r="W1" s="62"/>
      <c r="X1" s="60"/>
      <c r="Y1" s="60"/>
      <c r="Z1" s="60"/>
      <c r="AA1" s="63"/>
      <c r="AB1" s="64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4"/>
      <c r="AP1" s="64"/>
      <c r="AQ1" s="64"/>
      <c r="AR1" s="64"/>
      <c r="AS1" s="64"/>
      <c r="AT1" s="63"/>
      <c r="AU1" s="63"/>
      <c r="AV1" s="63"/>
      <c r="AW1" s="63"/>
      <c r="AX1" s="65"/>
      <c r="AY1" s="65"/>
      <c r="AZ1" s="66"/>
      <c r="BA1" s="66"/>
      <c r="BB1" s="66"/>
      <c r="BC1" s="66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5"/>
      <c r="DL1" s="65"/>
      <c r="DM1" s="65"/>
      <c r="DN1" s="65"/>
      <c r="DO1" s="65"/>
      <c r="DP1" s="65"/>
      <c r="DQ1" s="65"/>
    </row>
    <row r="2" spans="1:121" s="58" customFormat="1" ht="21" customHeight="1" x14ac:dyDescent="0.2">
      <c r="C2" s="67" t="s">
        <v>109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8"/>
      <c r="U2" s="69" t="s">
        <v>110</v>
      </c>
      <c r="V2" s="70"/>
      <c r="W2" s="70"/>
      <c r="X2" s="70"/>
      <c r="Y2" s="70"/>
      <c r="Z2" s="70"/>
      <c r="AA2" s="63"/>
      <c r="AB2" s="64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4"/>
      <c r="AP2" s="64"/>
      <c r="AQ2" s="64"/>
      <c r="AR2" s="64"/>
      <c r="AS2" s="64"/>
      <c r="AT2" s="63"/>
      <c r="AU2" s="63"/>
      <c r="AV2" s="63"/>
      <c r="AW2" s="63"/>
      <c r="AX2" s="65"/>
      <c r="AY2" s="65"/>
      <c r="AZ2" s="66"/>
      <c r="BA2" s="66"/>
      <c r="BB2" s="66"/>
      <c r="BC2" s="66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5"/>
      <c r="DL2" s="65"/>
      <c r="DM2" s="65"/>
      <c r="DN2" s="65"/>
      <c r="DO2" s="65"/>
      <c r="DP2" s="65"/>
      <c r="DQ2" s="65"/>
    </row>
    <row r="3" spans="1:121" s="58" customFormat="1" ht="21" customHeight="1" x14ac:dyDescent="0.2">
      <c r="S3" s="59"/>
      <c r="U3" s="71" t="s">
        <v>111</v>
      </c>
      <c r="V3" s="72" t="s">
        <v>112</v>
      </c>
      <c r="W3" s="73"/>
      <c r="X3" s="74" t="s">
        <v>113</v>
      </c>
      <c r="Y3" s="72" t="s">
        <v>112</v>
      </c>
      <c r="Z3" s="73"/>
      <c r="AA3" s="63"/>
      <c r="AB3" s="64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4"/>
      <c r="AP3" s="64"/>
      <c r="AQ3" s="64"/>
      <c r="AR3" s="64"/>
      <c r="AS3" s="64"/>
      <c r="AT3" s="63"/>
      <c r="AU3" s="63"/>
      <c r="AV3" s="63"/>
      <c r="AW3" s="63"/>
      <c r="AX3" s="65"/>
      <c r="AY3" s="65"/>
      <c r="AZ3" s="66"/>
      <c r="BA3" s="66"/>
      <c r="BB3" s="66"/>
      <c r="BC3" s="66"/>
      <c r="BD3" s="65"/>
      <c r="BE3" s="65"/>
      <c r="BF3" s="65"/>
      <c r="BG3" s="65"/>
      <c r="BH3" s="65"/>
      <c r="BI3" s="65"/>
      <c r="BJ3" s="65"/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5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5"/>
      <c r="DL3" s="65"/>
      <c r="DM3" s="65"/>
      <c r="DN3" s="65"/>
      <c r="DO3" s="65"/>
      <c r="DP3" s="65"/>
      <c r="DQ3" s="65"/>
    </row>
    <row r="4" spans="1:121" ht="21" customHeight="1" x14ac:dyDescent="0.25">
      <c r="A4" s="58"/>
      <c r="B4" s="1"/>
      <c r="C4" s="2" t="s">
        <v>63</v>
      </c>
      <c r="D4" s="1"/>
      <c r="E4" s="75"/>
      <c r="F4" s="75"/>
      <c r="G4" s="76" t="s">
        <v>140</v>
      </c>
      <c r="H4" s="77"/>
      <c r="I4" s="77"/>
      <c r="J4" s="77"/>
      <c r="K4" s="77"/>
      <c r="L4" s="77"/>
      <c r="M4" s="77"/>
      <c r="N4" s="77"/>
      <c r="O4" s="75"/>
      <c r="P4" s="58"/>
      <c r="Q4" s="58"/>
      <c r="R4" s="58"/>
      <c r="U4" s="71" t="s">
        <v>114</v>
      </c>
      <c r="V4" s="78"/>
      <c r="W4" s="79"/>
      <c r="X4" s="80"/>
      <c r="Y4" s="78"/>
      <c r="Z4" s="79"/>
      <c r="AC4" s="63" t="e">
        <f>PEARSON(B9:B1008,C9:C1008)</f>
        <v>#DIV/0!</v>
      </c>
    </row>
    <row r="5" spans="1:121" ht="21" customHeight="1" x14ac:dyDescent="0.25">
      <c r="A5" s="58"/>
      <c r="B5" s="1"/>
      <c r="C5" s="57" t="s">
        <v>107</v>
      </c>
      <c r="D5" s="1"/>
      <c r="E5" s="75"/>
      <c r="F5" s="75"/>
      <c r="G5" s="76" t="s">
        <v>141</v>
      </c>
      <c r="H5" s="75"/>
      <c r="I5" s="75"/>
      <c r="J5" s="75"/>
      <c r="K5" s="75"/>
      <c r="L5" s="75"/>
      <c r="M5" s="75"/>
      <c r="N5" s="75"/>
      <c r="O5" s="75"/>
      <c r="P5" s="58"/>
      <c r="Q5" s="59"/>
      <c r="R5" s="59"/>
      <c r="U5" s="71" t="s">
        <v>115</v>
      </c>
      <c r="V5" s="71">
        <v>0.05</v>
      </c>
      <c r="W5" s="71">
        <v>0.01</v>
      </c>
      <c r="X5" s="81"/>
      <c r="Y5" s="71">
        <v>0.05</v>
      </c>
      <c r="Z5" s="71">
        <v>0.01</v>
      </c>
      <c r="AC5" s="63" t="e">
        <f>PEARSON(B9:B1008,D9:D1008)</f>
        <v>#DIV/0!</v>
      </c>
      <c r="AD5" s="63" t="e">
        <f>PEARSON(C9:C1008,D9:D1008)</f>
        <v>#DIV/0!</v>
      </c>
    </row>
    <row r="6" spans="1:121" ht="21" customHeight="1" x14ac:dyDescent="0.25">
      <c r="A6" s="58"/>
      <c r="B6" s="3"/>
      <c r="C6" s="2"/>
      <c r="D6" s="3"/>
      <c r="E6" s="75"/>
      <c r="F6" s="75"/>
      <c r="G6" s="76" t="s">
        <v>142</v>
      </c>
      <c r="H6" s="75"/>
      <c r="I6" s="75"/>
      <c r="J6" s="75"/>
      <c r="K6" s="75"/>
      <c r="L6" s="75"/>
      <c r="M6" s="75"/>
      <c r="N6" s="75"/>
      <c r="O6" s="75"/>
      <c r="P6" s="58"/>
      <c r="Q6" s="59"/>
      <c r="R6" s="59"/>
      <c r="U6" s="82">
        <v>5</v>
      </c>
      <c r="V6" s="83">
        <v>0.75449223446096447</v>
      </c>
      <c r="W6" s="84">
        <v>0.87452637990131199</v>
      </c>
      <c r="X6" s="85">
        <v>25</v>
      </c>
      <c r="Y6" s="83">
        <v>0.38086286008598491</v>
      </c>
      <c r="Z6" s="86">
        <v>0.48693163503495163</v>
      </c>
      <c r="AC6" s="63" t="e">
        <f>PEARSON(B9:B1008,E9:E1008)</f>
        <v>#DIV/0!</v>
      </c>
      <c r="AD6" s="63" t="e">
        <f>PEARSON(C9:C1008,E9:E1008)</f>
        <v>#DIV/0!</v>
      </c>
      <c r="AE6" s="63" t="e">
        <f>PEARSON(D9:D1008,E9:E1008)</f>
        <v>#DIV/0!</v>
      </c>
    </row>
    <row r="7" spans="1:121" ht="15" customHeight="1" x14ac:dyDescent="0.2">
      <c r="A7" s="58"/>
      <c r="B7" s="58"/>
      <c r="C7" s="58"/>
      <c r="D7" s="58"/>
      <c r="E7" s="87" t="s">
        <v>108</v>
      </c>
      <c r="F7" s="58"/>
      <c r="G7" s="88" t="s">
        <v>143</v>
      </c>
      <c r="H7" s="58"/>
      <c r="I7" s="58"/>
      <c r="J7" s="58"/>
      <c r="K7" s="58"/>
      <c r="L7" s="58"/>
      <c r="M7" s="58"/>
      <c r="N7" s="58"/>
      <c r="O7" s="58"/>
      <c r="P7" s="58"/>
      <c r="Q7" s="59"/>
      <c r="R7" s="59"/>
      <c r="U7" s="82">
        <v>6</v>
      </c>
      <c r="V7" s="89">
        <v>0.70673440073065374</v>
      </c>
      <c r="W7" s="90">
        <v>0.83434162559704639</v>
      </c>
      <c r="X7" s="85">
        <v>26</v>
      </c>
      <c r="Y7" s="89">
        <v>0.37388591108593572</v>
      </c>
      <c r="Z7" s="91">
        <v>0.47851116040367758</v>
      </c>
      <c r="AC7" s="63" t="e">
        <f>PEARSON(B9:B1008,F9:F1008)</f>
        <v>#DIV/0!</v>
      </c>
      <c r="AD7" s="63" t="e">
        <f>PEARSON(C9:C1008,F9:F1008)</f>
        <v>#DIV/0!</v>
      </c>
      <c r="AE7" s="63" t="e">
        <f>PEARSON(D9:D1008,F9:F1008)</f>
        <v>#DIV/0!</v>
      </c>
      <c r="AF7" s="63" t="e">
        <f>PEARSON(E9:E1008,F9:F1008)</f>
        <v>#DIV/0!</v>
      </c>
    </row>
    <row r="8" spans="1:121" ht="28.5" customHeight="1" x14ac:dyDescent="0.2">
      <c r="A8" s="92" t="s">
        <v>66</v>
      </c>
      <c r="B8" s="93" t="s">
        <v>67</v>
      </c>
      <c r="C8" s="93" t="s">
        <v>68</v>
      </c>
      <c r="D8" s="93" t="s">
        <v>69</v>
      </c>
      <c r="E8" s="93" t="s">
        <v>70</v>
      </c>
      <c r="F8" s="93" t="s">
        <v>71</v>
      </c>
      <c r="G8" s="58"/>
      <c r="H8" s="58"/>
      <c r="I8" s="58"/>
      <c r="K8" s="58"/>
      <c r="L8" s="58"/>
      <c r="M8" s="58"/>
      <c r="N8" s="58"/>
      <c r="O8" s="58"/>
      <c r="P8" s="58"/>
      <c r="Q8" s="59"/>
      <c r="R8" s="59"/>
      <c r="U8" s="82">
        <v>7</v>
      </c>
      <c r="V8" s="89">
        <v>0.66638360533630914</v>
      </c>
      <c r="W8" s="90">
        <v>0.7976812046498164</v>
      </c>
      <c r="X8" s="85">
        <v>27</v>
      </c>
      <c r="Y8" s="89">
        <v>0.3672776842415274</v>
      </c>
      <c r="Z8" s="91">
        <v>0.47050912724460858</v>
      </c>
      <c r="AC8" s="65"/>
    </row>
    <row r="9" spans="1:121" ht="15" customHeight="1" x14ac:dyDescent="0.2">
      <c r="A9" s="94">
        <v>1</v>
      </c>
      <c r="B9" s="95"/>
      <c r="C9" s="95"/>
      <c r="D9" s="95"/>
      <c r="E9" s="95"/>
      <c r="F9" s="95"/>
      <c r="G9" s="58"/>
      <c r="H9" s="58"/>
      <c r="I9" s="58"/>
      <c r="J9" s="58"/>
      <c r="K9" s="58"/>
      <c r="L9" s="59"/>
      <c r="M9" s="58"/>
      <c r="N9" s="58"/>
      <c r="O9" s="58"/>
      <c r="P9" s="58"/>
      <c r="Q9" s="59"/>
      <c r="R9" s="59"/>
      <c r="U9" s="82">
        <v>8</v>
      </c>
      <c r="V9" s="89">
        <v>0.63189686471983397</v>
      </c>
      <c r="W9" s="90">
        <v>0.76459249666209594</v>
      </c>
      <c r="X9" s="82">
        <v>28</v>
      </c>
      <c r="Y9" s="89">
        <v>0.36100690773323302</v>
      </c>
      <c r="Z9" s="91">
        <v>0.46289232537625097</v>
      </c>
      <c r="AC9" s="65"/>
      <c r="AD9" s="65"/>
    </row>
    <row r="10" spans="1:121" ht="15.75" customHeight="1" x14ac:dyDescent="0.2">
      <c r="A10" s="96">
        <v>2</v>
      </c>
      <c r="B10" s="95"/>
      <c r="C10" s="95"/>
      <c r="D10" s="95"/>
      <c r="E10" s="95"/>
      <c r="F10" s="95"/>
      <c r="G10" s="97"/>
      <c r="H10" s="97"/>
      <c r="I10" s="97"/>
      <c r="J10" s="58"/>
      <c r="K10" s="58"/>
      <c r="L10" s="59"/>
      <c r="N10" s="58"/>
      <c r="O10" s="58"/>
      <c r="P10" s="58"/>
      <c r="Q10" s="59"/>
      <c r="R10" s="59"/>
      <c r="T10" s="59"/>
      <c r="U10" s="82">
        <v>9</v>
      </c>
      <c r="V10" s="89">
        <v>0.60206877743700837</v>
      </c>
      <c r="W10" s="90">
        <v>0.73478633739105792</v>
      </c>
      <c r="X10" s="82">
        <v>29</v>
      </c>
      <c r="Y10" s="89">
        <v>0.35504588917776814</v>
      </c>
      <c r="Z10" s="91">
        <v>0.45563108094903298</v>
      </c>
      <c r="AC10" s="65"/>
      <c r="AD10" s="65"/>
    </row>
    <row r="11" spans="1:121" ht="15.75" customHeight="1" x14ac:dyDescent="0.2">
      <c r="A11" s="96">
        <v>3</v>
      </c>
      <c r="B11" s="95"/>
      <c r="C11" s="95"/>
      <c r="D11" s="95"/>
      <c r="E11" s="95"/>
      <c r="F11" s="95"/>
      <c r="G11" s="97"/>
      <c r="H11" s="97"/>
      <c r="I11" s="98" t="s">
        <v>138</v>
      </c>
      <c r="J11" s="58"/>
      <c r="K11" s="58"/>
      <c r="L11" s="59"/>
      <c r="M11" s="58"/>
      <c r="N11" s="58"/>
      <c r="O11" s="58"/>
      <c r="Q11" s="99" t="s">
        <v>139</v>
      </c>
      <c r="R11" s="59"/>
      <c r="T11" s="59"/>
      <c r="U11" s="82">
        <v>10</v>
      </c>
      <c r="V11" s="89">
        <v>0.57598298644226398</v>
      </c>
      <c r="W11" s="90">
        <v>0.70788755132997161</v>
      </c>
      <c r="X11" s="82">
        <v>30</v>
      </c>
      <c r="Y11" s="89">
        <v>0.34937000727708711</v>
      </c>
      <c r="Z11" s="91">
        <v>0.44869879264711943</v>
      </c>
      <c r="AC11" s="65"/>
      <c r="AD11" s="65"/>
    </row>
    <row r="12" spans="1:121" ht="30" customHeight="1" x14ac:dyDescent="0.2">
      <c r="A12" s="96">
        <v>4</v>
      </c>
      <c r="B12" s="95"/>
      <c r="C12" s="95"/>
      <c r="D12" s="95"/>
      <c r="E12" s="95"/>
      <c r="F12" s="95"/>
      <c r="G12" s="100" t="str">
        <f>B8</f>
        <v>X1</v>
      </c>
      <c r="H12" s="101"/>
      <c r="I12" s="101"/>
      <c r="J12" s="59"/>
      <c r="K12" s="59"/>
      <c r="L12" s="59"/>
      <c r="M12" s="102" t="s">
        <v>116</v>
      </c>
      <c r="N12" s="103" t="str">
        <f>B8</f>
        <v>X1</v>
      </c>
      <c r="O12" s="82" t="str">
        <f>C8</f>
        <v>X2</v>
      </c>
      <c r="P12" s="82" t="str">
        <f>D8</f>
        <v>X3</v>
      </c>
      <c r="Q12" s="82" t="str">
        <f>E8</f>
        <v>X4</v>
      </c>
      <c r="R12" s="82" t="str">
        <f>F8</f>
        <v>X5</v>
      </c>
      <c r="S12" s="104"/>
      <c r="T12" s="59"/>
      <c r="U12" s="82">
        <v>11</v>
      </c>
      <c r="V12" s="89">
        <v>0.55294265949458932</v>
      </c>
      <c r="W12" s="90">
        <v>0.68352763288746587</v>
      </c>
      <c r="X12" s="82">
        <v>35</v>
      </c>
      <c r="Y12" s="89">
        <v>0.32457291523666998</v>
      </c>
      <c r="Z12" s="91">
        <v>0.418210849426567</v>
      </c>
      <c r="AC12" s="65"/>
      <c r="AD12" s="65"/>
    </row>
    <row r="13" spans="1:121" ht="15.75" customHeight="1" x14ac:dyDescent="0.2">
      <c r="A13" s="96">
        <v>5</v>
      </c>
      <c r="B13" s="95"/>
      <c r="C13" s="95"/>
      <c r="D13" s="95"/>
      <c r="E13" s="95"/>
      <c r="F13" s="95"/>
      <c r="G13" s="100"/>
      <c r="H13" s="101"/>
      <c r="I13" s="101"/>
      <c r="J13" s="59"/>
      <c r="K13" s="59"/>
      <c r="L13" s="59"/>
      <c r="M13" s="105" t="str">
        <f>B8</f>
        <v>X1</v>
      </c>
      <c r="N13" s="106">
        <v>1</v>
      </c>
      <c r="O13" s="59"/>
      <c r="T13" s="59"/>
      <c r="U13" s="82">
        <v>12</v>
      </c>
      <c r="V13" s="89">
        <v>0.53241280468130958</v>
      </c>
      <c r="W13" s="90">
        <v>0.66137560424951858</v>
      </c>
      <c r="X13" s="82">
        <v>40</v>
      </c>
      <c r="Y13" s="89">
        <v>0.30439558128531835</v>
      </c>
      <c r="Z13" s="91">
        <v>0.39317432821060738</v>
      </c>
    </row>
    <row r="14" spans="1:121" ht="15.75" customHeight="1" x14ac:dyDescent="0.2">
      <c r="A14" s="96">
        <v>6</v>
      </c>
      <c r="B14" s="95"/>
      <c r="C14" s="95"/>
      <c r="D14" s="95"/>
      <c r="E14" s="95"/>
      <c r="F14" s="95"/>
      <c r="G14" s="100"/>
      <c r="H14" s="101"/>
      <c r="I14" s="101"/>
      <c r="J14" s="59"/>
      <c r="K14" s="59"/>
      <c r="L14" s="59"/>
      <c r="M14" s="105" t="str">
        <f>C8</f>
        <v>X2</v>
      </c>
      <c r="N14" s="107" t="str">
        <f>IF(AC18&lt;1,"",CONCATENATE(ROUND(AC4,3),AC34))</f>
        <v/>
      </c>
      <c r="O14" s="106">
        <v>1</v>
      </c>
      <c r="P14" s="108"/>
      <c r="Q14" s="108"/>
      <c r="R14" s="59"/>
      <c r="T14" s="59"/>
      <c r="U14" s="82">
        <v>13</v>
      </c>
      <c r="V14" s="89">
        <v>0.51397748425605627</v>
      </c>
      <c r="W14" s="90">
        <v>0.64114480897833814</v>
      </c>
      <c r="X14" s="82">
        <v>45</v>
      </c>
      <c r="Y14" s="89">
        <v>0.28756298464830221</v>
      </c>
      <c r="Z14" s="91">
        <v>0.37214242670274456</v>
      </c>
      <c r="AC14" s="63">
        <f>COUNT(B9:B1008)</f>
        <v>0</v>
      </c>
      <c r="AD14" s="63">
        <f>COUNT(C9:C1008)</f>
        <v>0</v>
      </c>
      <c r="AE14" s="63">
        <f>COUNT(D9:D1008)</f>
        <v>0</v>
      </c>
      <c r="AF14" s="63">
        <f>COUNT(E9:E1008)</f>
        <v>0</v>
      </c>
      <c r="AG14" s="63">
        <f>COUNT(F9:F1008)</f>
        <v>0</v>
      </c>
    </row>
    <row r="15" spans="1:121" ht="15.75" customHeight="1" x14ac:dyDescent="0.2">
      <c r="A15" s="96">
        <v>7</v>
      </c>
      <c r="B15" s="95"/>
      <c r="C15" s="95"/>
      <c r="D15" s="95"/>
      <c r="E15" s="95"/>
      <c r="F15" s="95"/>
      <c r="G15" s="100"/>
      <c r="H15" s="101"/>
      <c r="I15" s="101"/>
      <c r="J15" s="59"/>
      <c r="K15" s="59"/>
      <c r="L15" s="59"/>
      <c r="M15" s="105" t="str">
        <f>D8</f>
        <v>X3</v>
      </c>
      <c r="N15" s="107" t="str">
        <f>IF(AC19&lt;1,"",CONCATENATE(ROUND(AC5,3),AC35))</f>
        <v/>
      </c>
      <c r="O15" s="107" t="str">
        <f t="shared" ref="N15:Q17" si="0">IF(AD19&lt;1,"",CONCATENATE(ROUND(AD5,3),AD35))</f>
        <v/>
      </c>
      <c r="P15" s="106">
        <v>1</v>
      </c>
      <c r="R15" s="59"/>
      <c r="T15" s="59"/>
      <c r="U15" s="82">
        <v>14</v>
      </c>
      <c r="V15" s="89">
        <v>0.49730903545939303</v>
      </c>
      <c r="W15" s="90">
        <v>0.62259073052884983</v>
      </c>
      <c r="X15" s="82">
        <v>50</v>
      </c>
      <c r="Y15" s="89">
        <v>0.27324348372243595</v>
      </c>
      <c r="Z15" s="91">
        <v>0.35415286456158074</v>
      </c>
    </row>
    <row r="16" spans="1:121" ht="15.75" customHeight="1" x14ac:dyDescent="0.2">
      <c r="A16" s="96">
        <v>8</v>
      </c>
      <c r="B16" s="95"/>
      <c r="C16" s="95"/>
      <c r="D16" s="95"/>
      <c r="E16" s="95"/>
      <c r="F16" s="95"/>
      <c r="G16" s="100"/>
      <c r="H16" s="101"/>
      <c r="I16" s="101"/>
      <c r="J16" s="59"/>
      <c r="K16" s="59"/>
      <c r="L16" s="59"/>
      <c r="M16" s="105" t="str">
        <f>E8</f>
        <v>X4</v>
      </c>
      <c r="N16" s="107" t="str">
        <f t="shared" si="0"/>
        <v/>
      </c>
      <c r="O16" s="107" t="str">
        <f t="shared" si="0"/>
        <v/>
      </c>
      <c r="P16" s="107" t="str">
        <f>IF(AE20&lt;1,"",CONCATENATE(ROUND(AE6,3),AE36))</f>
        <v/>
      </c>
      <c r="Q16" s="106">
        <v>1</v>
      </c>
      <c r="R16" s="59"/>
      <c r="T16" s="59"/>
      <c r="U16" s="82">
        <v>15</v>
      </c>
      <c r="V16" s="89">
        <v>0.48214601690033215</v>
      </c>
      <c r="W16" s="90">
        <v>0.60550591965385336</v>
      </c>
      <c r="X16" s="82">
        <v>60</v>
      </c>
      <c r="Y16" s="89">
        <v>0.25003490053004712</v>
      </c>
      <c r="Z16" s="91">
        <v>0.32481844735718168</v>
      </c>
    </row>
    <row r="17" spans="1:32" ht="15.75" customHeight="1" x14ac:dyDescent="0.2">
      <c r="A17" s="96">
        <v>9</v>
      </c>
      <c r="B17" s="95"/>
      <c r="C17" s="95"/>
      <c r="D17" s="95"/>
      <c r="E17" s="95"/>
      <c r="F17" s="95"/>
      <c r="G17" s="100"/>
      <c r="H17" s="101"/>
      <c r="I17" s="101"/>
      <c r="J17" s="59"/>
      <c r="K17" s="109" t="str">
        <f>B8</f>
        <v>X1</v>
      </c>
      <c r="L17" s="59"/>
      <c r="M17" s="105" t="str">
        <f>F8</f>
        <v>X5</v>
      </c>
      <c r="N17" s="107" t="str">
        <f t="shared" si="0"/>
        <v/>
      </c>
      <c r="O17" s="107" t="str">
        <f t="shared" si="0"/>
        <v/>
      </c>
      <c r="P17" s="107" t="str">
        <f t="shared" si="0"/>
        <v/>
      </c>
      <c r="Q17" s="107" t="str">
        <f t="shared" si="0"/>
        <v/>
      </c>
      <c r="R17" s="106">
        <v>1</v>
      </c>
      <c r="S17" s="110"/>
      <c r="T17" s="59"/>
      <c r="U17" s="82">
        <v>16</v>
      </c>
      <c r="V17" s="89">
        <v>0.4682773054452069</v>
      </c>
      <c r="W17" s="90">
        <v>0.58971444840568088</v>
      </c>
      <c r="X17" s="82">
        <v>70</v>
      </c>
      <c r="Y17" s="89">
        <v>0.23188342228064182</v>
      </c>
      <c r="Z17" s="91">
        <v>0.30173440413830327</v>
      </c>
    </row>
    <row r="18" spans="1:32" ht="15.75" customHeight="1" x14ac:dyDescent="0.2">
      <c r="A18" s="96">
        <v>10</v>
      </c>
      <c r="B18" s="95"/>
      <c r="C18" s="95"/>
      <c r="D18" s="95"/>
      <c r="E18" s="95"/>
      <c r="F18" s="95"/>
      <c r="G18" s="100" t="str">
        <f>C8</f>
        <v>X2</v>
      </c>
      <c r="H18" s="101"/>
      <c r="I18" s="101"/>
      <c r="J18" s="59"/>
      <c r="K18" s="59"/>
      <c r="L18" s="59"/>
      <c r="M18" s="111" t="s">
        <v>117</v>
      </c>
      <c r="N18" s="111"/>
      <c r="O18" s="111"/>
      <c r="P18" s="111"/>
      <c r="Q18" s="111"/>
      <c r="R18" s="111"/>
      <c r="S18" s="112"/>
      <c r="T18" s="59"/>
      <c r="U18" s="82">
        <v>17</v>
      </c>
      <c r="V18" s="89">
        <v>0.45553050576304221</v>
      </c>
      <c r="W18" s="90">
        <v>0.57506679104198366</v>
      </c>
      <c r="X18" s="82">
        <v>80</v>
      </c>
      <c r="Y18" s="89">
        <v>0.21718498177239087</v>
      </c>
      <c r="Z18" s="91">
        <v>0.28295800939897592</v>
      </c>
      <c r="AC18" s="63">
        <f>MIN(AC14,AD14)</f>
        <v>0</v>
      </c>
    </row>
    <row r="19" spans="1:32" ht="15.75" customHeight="1" x14ac:dyDescent="0.2">
      <c r="A19" s="96">
        <v>11</v>
      </c>
      <c r="B19" s="95"/>
      <c r="C19" s="95"/>
      <c r="D19" s="95"/>
      <c r="E19" s="95"/>
      <c r="F19" s="95"/>
      <c r="G19" s="100"/>
      <c r="H19" s="101"/>
      <c r="I19" s="101"/>
      <c r="J19" s="59"/>
      <c r="K19" s="59"/>
      <c r="L19" s="59"/>
      <c r="M19" s="111"/>
      <c r="N19" s="111"/>
      <c r="O19" s="111"/>
      <c r="P19" s="111"/>
      <c r="Q19" s="111"/>
      <c r="R19" s="111"/>
      <c r="S19" s="112"/>
      <c r="U19" s="82">
        <v>18</v>
      </c>
      <c r="V19" s="89">
        <v>0.4437633993377868</v>
      </c>
      <c r="W19" s="90">
        <v>0.56143540415619153</v>
      </c>
      <c r="X19" s="82">
        <v>90</v>
      </c>
      <c r="Y19" s="89">
        <v>0.2049677602033336</v>
      </c>
      <c r="Z19" s="91">
        <v>0.26729813042398426</v>
      </c>
      <c r="AC19" s="63">
        <f>MIN(AC14,AE14)</f>
        <v>0</v>
      </c>
      <c r="AD19" s="63">
        <f>MIN(AD14,AE14)</f>
        <v>0</v>
      </c>
    </row>
    <row r="20" spans="1:32" ht="15.75" customHeight="1" x14ac:dyDescent="0.2">
      <c r="A20" s="96">
        <v>12</v>
      </c>
      <c r="B20" s="95"/>
      <c r="C20" s="95"/>
      <c r="D20" s="95"/>
      <c r="E20" s="95"/>
      <c r="F20" s="95"/>
      <c r="G20" s="100"/>
      <c r="H20" s="101"/>
      <c r="I20" s="101"/>
      <c r="J20" s="59"/>
      <c r="K20" s="59"/>
      <c r="L20" s="59"/>
      <c r="M20" s="58"/>
      <c r="N20" s="58"/>
      <c r="O20" s="59"/>
      <c r="P20" s="59"/>
      <c r="Q20" s="59"/>
      <c r="R20" s="59"/>
      <c r="U20" s="82">
        <v>19</v>
      </c>
      <c r="V20" s="89">
        <v>0.43285755631652884</v>
      </c>
      <c r="W20" s="90">
        <v>0.54871102602494792</v>
      </c>
      <c r="X20" s="82">
        <v>100</v>
      </c>
      <c r="Y20" s="89">
        <v>0.19460416681988521</v>
      </c>
      <c r="Z20" s="91">
        <v>0.25397870719557492</v>
      </c>
      <c r="AC20" s="63">
        <f>MIN(AC14,AF14)</f>
        <v>0</v>
      </c>
      <c r="AD20" s="63">
        <f>MIN(AD14,AF14)</f>
        <v>0</v>
      </c>
      <c r="AE20" s="63">
        <f>MIN(AE14,AF14)</f>
        <v>0</v>
      </c>
    </row>
    <row r="21" spans="1:32" ht="15.75" customHeight="1" x14ac:dyDescent="0.2">
      <c r="A21" s="96">
        <v>13</v>
      </c>
      <c r="B21" s="95"/>
      <c r="C21" s="95"/>
      <c r="D21" s="95"/>
      <c r="E21" s="95"/>
      <c r="F21" s="95"/>
      <c r="G21" s="100"/>
      <c r="H21" s="101"/>
      <c r="I21" s="101"/>
      <c r="J21" s="59"/>
      <c r="K21" s="59"/>
      <c r="L21" s="59"/>
      <c r="M21" s="58"/>
      <c r="N21" s="58"/>
      <c r="O21" s="113" t="s">
        <v>118</v>
      </c>
      <c r="P21" s="113"/>
      <c r="Q21" s="113"/>
      <c r="R21" s="59"/>
      <c r="U21" s="82">
        <v>20</v>
      </c>
      <c r="V21" s="89">
        <v>0.4227135041660024</v>
      </c>
      <c r="W21" s="90">
        <v>0.53679962276175341</v>
      </c>
      <c r="X21" s="82">
        <v>200</v>
      </c>
      <c r="Y21" s="89">
        <v>0.13809813811636562</v>
      </c>
      <c r="Z21" s="91">
        <v>0.18086002310726396</v>
      </c>
      <c r="AC21" s="63">
        <f>MIN(AC14,AG14)</f>
        <v>0</v>
      </c>
      <c r="AD21" s="63">
        <f>MIN(AD14,AG14)</f>
        <v>0</v>
      </c>
      <c r="AE21" s="63">
        <f>MIN(AE14,AG14)</f>
        <v>0</v>
      </c>
      <c r="AF21" s="63">
        <f>MIN(AF14,AG14)</f>
        <v>0</v>
      </c>
    </row>
    <row r="22" spans="1:32" ht="15.75" customHeight="1" x14ac:dyDescent="0.2">
      <c r="A22" s="96">
        <v>14</v>
      </c>
      <c r="B22" s="95"/>
      <c r="C22" s="95"/>
      <c r="D22" s="95"/>
      <c r="E22" s="95"/>
      <c r="F22" s="95"/>
      <c r="G22" s="100"/>
      <c r="H22" s="101"/>
      <c r="I22" s="101"/>
      <c r="J22" s="59"/>
      <c r="K22" s="59"/>
      <c r="L22" s="59"/>
      <c r="M22" s="58"/>
      <c r="N22" s="114" t="s">
        <v>119</v>
      </c>
      <c r="O22" s="114"/>
      <c r="P22" s="114"/>
      <c r="Q22" s="114" t="s">
        <v>120</v>
      </c>
      <c r="R22" s="114"/>
      <c r="S22" s="114"/>
      <c r="U22" s="82">
        <v>21</v>
      </c>
      <c r="V22" s="89">
        <v>0.41324703053361178</v>
      </c>
      <c r="W22" s="91">
        <v>0.52561988377533719</v>
      </c>
      <c r="Z22" s="115"/>
    </row>
    <row r="23" spans="1:32" ht="15.75" customHeight="1" x14ac:dyDescent="0.2">
      <c r="A23" s="96">
        <v>15</v>
      </c>
      <c r="B23" s="95"/>
      <c r="C23" s="95"/>
      <c r="D23" s="95"/>
      <c r="E23" s="95"/>
      <c r="F23" s="95"/>
      <c r="G23" s="100"/>
      <c r="H23" s="101"/>
      <c r="I23" s="101"/>
      <c r="J23" s="59"/>
      <c r="K23" s="59"/>
      <c r="L23" s="109" t="str">
        <f>C8</f>
        <v>X2</v>
      </c>
      <c r="M23" s="58"/>
      <c r="N23" s="114"/>
      <c r="O23" s="114"/>
      <c r="P23" s="114"/>
      <c r="Q23" s="114"/>
      <c r="R23" s="114"/>
      <c r="S23" s="114"/>
      <c r="T23" s="59"/>
      <c r="U23" s="82">
        <v>22</v>
      </c>
      <c r="V23" s="89">
        <v>0.40438632243271405</v>
      </c>
      <c r="W23" s="91">
        <v>0.51510117099625907</v>
      </c>
      <c r="Z23" s="115"/>
    </row>
    <row r="24" spans="1:32" ht="15.75" customHeight="1" x14ac:dyDescent="0.2">
      <c r="A24" s="96">
        <v>16</v>
      </c>
      <c r="B24" s="95"/>
      <c r="C24" s="95"/>
      <c r="D24" s="95"/>
      <c r="E24" s="95"/>
      <c r="F24" s="95"/>
      <c r="G24" s="100" t="str">
        <f>D8</f>
        <v>X3</v>
      </c>
      <c r="H24" s="101"/>
      <c r="I24" s="101"/>
      <c r="J24" s="59"/>
      <c r="K24" s="59"/>
      <c r="L24" s="59"/>
      <c r="M24" s="58"/>
      <c r="N24" s="116" t="s">
        <v>121</v>
      </c>
      <c r="O24" s="117" t="s">
        <v>122</v>
      </c>
      <c r="P24" s="117"/>
      <c r="Q24" s="118" t="s">
        <v>123</v>
      </c>
      <c r="R24" s="118"/>
      <c r="S24" s="118"/>
      <c r="T24" s="59"/>
      <c r="U24" s="82">
        <v>23</v>
      </c>
      <c r="V24" s="89">
        <v>0.39606972934697227</v>
      </c>
      <c r="W24" s="91">
        <v>0.50518183787747406</v>
      </c>
      <c r="Z24" s="115"/>
      <c r="AC24" s="63" t="e">
        <f>IF(ABS(AC4)=1,ABS(AC4)*SQRT((AC18-2)/(0.0000000000001)),ABS(AC4)*SQRT((AC18-2)/(1-AC4^2)))</f>
        <v>#DIV/0!</v>
      </c>
    </row>
    <row r="25" spans="1:32" ht="15.75" customHeight="1" x14ac:dyDescent="0.2">
      <c r="A25" s="96">
        <v>17</v>
      </c>
      <c r="B25" s="95"/>
      <c r="C25" s="95"/>
      <c r="D25" s="95"/>
      <c r="E25" s="95"/>
      <c r="F25" s="95"/>
      <c r="G25" s="100"/>
      <c r="H25" s="101"/>
      <c r="I25" s="101"/>
      <c r="J25" s="59"/>
      <c r="K25" s="59"/>
      <c r="L25" s="59"/>
      <c r="M25" s="58"/>
      <c r="N25" s="119" t="s">
        <v>124</v>
      </c>
      <c r="O25" s="120" t="s">
        <v>125</v>
      </c>
      <c r="P25" s="120"/>
      <c r="Q25" s="121"/>
      <c r="R25" s="121"/>
      <c r="S25" s="121"/>
      <c r="T25" s="122"/>
      <c r="U25" s="82">
        <v>24</v>
      </c>
      <c r="V25" s="89">
        <v>0.38824399701725298</v>
      </c>
      <c r="W25" s="91">
        <v>0.49580784787634397</v>
      </c>
      <c r="Z25" s="115"/>
      <c r="AC25" s="63" t="e">
        <f>IF(ABS(AC5)=1,ABS(AC5)*SQRT((AC19-2)/(0.0000000000001)),ABS(AC5)*SQRT((AC19-2)/(1-AC5^2)))</f>
        <v>#DIV/0!</v>
      </c>
      <c r="AD25" s="63" t="e">
        <f>IF(ABS(AD5)=1,ABS(AD5)*SQRT((AD19-2)/(0.0000000000001)),ABS(AD5)*SQRT((AD19-2)/(1-AD5^2)))</f>
        <v>#DIV/0!</v>
      </c>
    </row>
    <row r="26" spans="1:32" ht="15.75" customHeight="1" x14ac:dyDescent="0.2">
      <c r="A26" s="96">
        <v>18</v>
      </c>
      <c r="B26" s="95"/>
      <c r="C26" s="95"/>
      <c r="D26" s="95"/>
      <c r="E26" s="95"/>
      <c r="F26" s="95"/>
      <c r="G26" s="100"/>
      <c r="H26" s="101"/>
      <c r="I26" s="101"/>
      <c r="J26" s="59"/>
      <c r="K26" s="59"/>
      <c r="L26" s="59"/>
      <c r="M26" s="58"/>
      <c r="N26" s="119" t="s">
        <v>126</v>
      </c>
      <c r="O26" s="120" t="s">
        <v>127</v>
      </c>
      <c r="P26" s="120"/>
      <c r="Q26" s="121"/>
      <c r="R26" s="121"/>
      <c r="S26" s="121"/>
      <c r="T26" s="122"/>
      <c r="AC26" s="63" t="e">
        <f>IF(ABS(AC6)=1,ABS(AC6)*SQRT((AC20-2)/(0.0000000000001)),ABS(AC6)*SQRT((AC20-2)/(1-AC6^2)))</f>
        <v>#DIV/0!</v>
      </c>
      <c r="AD26" s="63" t="e">
        <f>IF(ABS(AD6)=1,ABS(AD6)*SQRT((AD20-2)/(0.0000000000001)),ABS(AD6)*SQRT((AD20-2)/(1-AD6^2)))</f>
        <v>#DIV/0!</v>
      </c>
      <c r="AE26" s="63" t="e">
        <f>IF(ABS(AE6)=1,ABS(AE6)*SQRT((AE20-2)/(0.0000000000001)),ABS(AE6)*SQRT((AE20-2)/(1-AE6^2)))</f>
        <v>#DIV/0!</v>
      </c>
    </row>
    <row r="27" spans="1:32" ht="15.75" customHeight="1" x14ac:dyDescent="0.2">
      <c r="A27" s="96">
        <v>19</v>
      </c>
      <c r="B27" s="95"/>
      <c r="C27" s="95"/>
      <c r="D27" s="95"/>
      <c r="E27" s="95"/>
      <c r="F27" s="95"/>
      <c r="G27" s="100"/>
      <c r="H27" s="101"/>
      <c r="I27" s="101"/>
      <c r="J27" s="59"/>
      <c r="K27" s="59"/>
      <c r="L27" s="59"/>
      <c r="M27" s="58"/>
      <c r="N27" s="123" t="s">
        <v>128</v>
      </c>
      <c r="O27" s="120" t="s">
        <v>129</v>
      </c>
      <c r="P27" s="120"/>
      <c r="Q27" s="121" t="s">
        <v>130</v>
      </c>
      <c r="R27" s="121"/>
      <c r="S27" s="121"/>
      <c r="T27" s="60"/>
      <c r="AC27" s="63" t="e">
        <f>IF(ABS(AC7)=1,ABS(AC7)*SQRT((AC21-2)/(0.0000000000001)),ABS(AC7)*SQRT((AC21-2)/(1-AC7^2)))</f>
        <v>#DIV/0!</v>
      </c>
      <c r="AD27" s="63" t="e">
        <f>IF(ABS(AD7)=1,ABS(AD7)*SQRT((AD21-2)/(0.0000000000001)),ABS(AD7)*SQRT((AD21-2)/(1-AD7^2)))</f>
        <v>#DIV/0!</v>
      </c>
      <c r="AE27" s="63" t="e">
        <f>IF(ABS(AE7)=1,ABS(AE7)*SQRT((AE21-2)/(0.0000000000001)),ABS(AE7)*SQRT((AE21-2)/(1-AE7^2)))</f>
        <v>#DIV/0!</v>
      </c>
      <c r="AF27" s="63" t="e">
        <f>IF(ABS(AF7)=1,ABS(AF7)*SQRT((AF21-2)/(0.0000000000001)),ABS(AF7)*SQRT((AF21-2)/(1-AF7^2)))</f>
        <v>#DIV/0!</v>
      </c>
    </row>
    <row r="28" spans="1:32" ht="15.75" customHeight="1" x14ac:dyDescent="0.2">
      <c r="A28" s="96">
        <v>20</v>
      </c>
      <c r="B28" s="95"/>
      <c r="C28" s="95"/>
      <c r="D28" s="95"/>
      <c r="E28" s="95"/>
      <c r="F28" s="95"/>
      <c r="G28" s="100"/>
      <c r="H28" s="101"/>
      <c r="I28" s="101"/>
      <c r="J28" s="59"/>
      <c r="K28" s="59"/>
      <c r="L28" s="59"/>
      <c r="M28" s="58"/>
      <c r="N28" s="124" t="s">
        <v>131</v>
      </c>
      <c r="O28" s="120" t="s">
        <v>132</v>
      </c>
      <c r="P28" s="120"/>
      <c r="Q28" s="121"/>
      <c r="R28" s="121"/>
      <c r="S28" s="121"/>
      <c r="T28" s="60"/>
    </row>
    <row r="29" spans="1:32" ht="15.75" customHeight="1" x14ac:dyDescent="0.2">
      <c r="A29" s="96">
        <v>21</v>
      </c>
      <c r="B29" s="95"/>
      <c r="C29" s="95"/>
      <c r="D29" s="95"/>
      <c r="E29" s="95"/>
      <c r="F29" s="95"/>
      <c r="G29" s="100"/>
      <c r="H29" s="101"/>
      <c r="I29" s="101"/>
      <c r="J29" s="59"/>
      <c r="K29" s="59"/>
      <c r="L29" s="59"/>
      <c r="M29" s="109" t="str">
        <f>D8</f>
        <v>X3</v>
      </c>
      <c r="N29" s="59"/>
      <c r="O29" s="59"/>
      <c r="P29" s="59"/>
      <c r="Q29" s="59"/>
      <c r="R29" s="59"/>
      <c r="T29" s="125"/>
      <c r="AC29" s="63" t="e">
        <f>TDIST(AC24,AC18-2,2)</f>
        <v>#DIV/0!</v>
      </c>
    </row>
    <row r="30" spans="1:32" ht="15.75" customHeight="1" x14ac:dyDescent="0.2">
      <c r="A30" s="96">
        <v>22</v>
      </c>
      <c r="B30" s="95"/>
      <c r="C30" s="95"/>
      <c r="D30" s="95"/>
      <c r="E30" s="95"/>
      <c r="F30" s="95"/>
      <c r="G30" s="126" t="str">
        <f>E8</f>
        <v>X4</v>
      </c>
      <c r="H30" s="59"/>
      <c r="I30" s="59"/>
      <c r="J30" s="59"/>
      <c r="K30" s="59"/>
      <c r="L30" s="59"/>
      <c r="N30" s="59"/>
      <c r="O30" s="59"/>
      <c r="P30" s="59"/>
      <c r="Q30" s="59"/>
      <c r="R30" s="59"/>
      <c r="T30" s="125"/>
      <c r="AC30" s="63" t="e">
        <f>TDIST(AC25,AC19-2,2)</f>
        <v>#DIV/0!</v>
      </c>
      <c r="AD30" s="63" t="e">
        <f t="shared" ref="AC30:AG32" si="1">TDIST(AD25,AD19-2,2)</f>
        <v>#DIV/0!</v>
      </c>
    </row>
    <row r="31" spans="1:32" ht="15.75" customHeight="1" x14ac:dyDescent="0.2">
      <c r="A31" s="96">
        <v>23</v>
      </c>
      <c r="B31" s="95"/>
      <c r="C31" s="95"/>
      <c r="D31" s="95"/>
      <c r="E31" s="95"/>
      <c r="F31" s="95"/>
      <c r="G31" s="126"/>
      <c r="H31" s="59"/>
      <c r="I31" s="59"/>
      <c r="J31" s="59"/>
      <c r="K31" s="59"/>
      <c r="L31" s="59"/>
      <c r="N31" s="59"/>
      <c r="O31" s="59"/>
      <c r="P31" s="59"/>
      <c r="Q31" s="59"/>
      <c r="R31" s="59"/>
      <c r="T31" s="125"/>
      <c r="AC31" s="63" t="e">
        <f t="shared" si="1"/>
        <v>#DIV/0!</v>
      </c>
      <c r="AD31" s="63" t="e">
        <f t="shared" si="1"/>
        <v>#DIV/0!</v>
      </c>
      <c r="AE31" s="63" t="e">
        <f t="shared" si="1"/>
        <v>#DIV/0!</v>
      </c>
    </row>
    <row r="32" spans="1:32" ht="15.75" customHeight="1" x14ac:dyDescent="0.2">
      <c r="A32" s="96">
        <v>24</v>
      </c>
      <c r="B32" s="95"/>
      <c r="C32" s="95"/>
      <c r="D32" s="95"/>
      <c r="E32" s="95"/>
      <c r="F32" s="95"/>
      <c r="G32" s="126"/>
      <c r="H32" s="59"/>
      <c r="I32" s="59"/>
      <c r="J32" s="59"/>
      <c r="K32" s="59"/>
      <c r="L32" s="59"/>
      <c r="N32" s="59"/>
      <c r="O32" s="59"/>
      <c r="P32" s="59"/>
      <c r="Q32" s="59"/>
      <c r="R32" s="59"/>
      <c r="T32" s="125"/>
      <c r="AC32" s="63" t="e">
        <f t="shared" si="1"/>
        <v>#DIV/0!</v>
      </c>
      <c r="AD32" s="63" t="e">
        <f>TDIST(AD27,AD21-2,2)</f>
        <v>#DIV/0!</v>
      </c>
      <c r="AE32" s="63" t="e">
        <f>TDIST(AE27,AE21-2,2)</f>
        <v>#DIV/0!</v>
      </c>
      <c r="AF32" s="63" t="e">
        <f t="shared" si="1"/>
        <v>#DIV/0!</v>
      </c>
    </row>
    <row r="33" spans="1:122" ht="15.75" customHeight="1" x14ac:dyDescent="0.2">
      <c r="A33" s="96">
        <v>25</v>
      </c>
      <c r="B33" s="95"/>
      <c r="C33" s="95"/>
      <c r="D33" s="95"/>
      <c r="E33" s="95"/>
      <c r="F33" s="95"/>
      <c r="G33" s="126"/>
      <c r="H33" s="59"/>
      <c r="I33" s="59"/>
      <c r="J33" s="59"/>
      <c r="K33" s="59"/>
      <c r="L33" s="59"/>
      <c r="N33" s="59"/>
      <c r="O33" s="59"/>
      <c r="P33" s="59"/>
      <c r="Q33" s="59"/>
      <c r="R33" s="59"/>
      <c r="T33" s="125"/>
    </row>
    <row r="34" spans="1:122" ht="15.75" customHeight="1" x14ac:dyDescent="0.2">
      <c r="A34" s="96">
        <v>26</v>
      </c>
      <c r="B34" s="95"/>
      <c r="C34" s="95"/>
      <c r="D34" s="95"/>
      <c r="E34" s="95"/>
      <c r="F34" s="95"/>
      <c r="G34" s="126"/>
      <c r="H34" s="59"/>
      <c r="I34" s="59"/>
      <c r="J34" s="59"/>
      <c r="K34" s="59"/>
      <c r="L34" s="59"/>
      <c r="N34" s="59"/>
      <c r="O34" s="59"/>
      <c r="P34" s="59"/>
      <c r="Q34" s="59"/>
      <c r="R34" s="59"/>
      <c r="T34" s="125"/>
      <c r="Y34" s="127"/>
      <c r="Z34" s="127"/>
      <c r="AC34" s="63" t="e">
        <f>IF(AC29&lt;=0.01,"**",IF(AC29&lt;=0.05,"*",""))</f>
        <v>#DIV/0!</v>
      </c>
    </row>
    <row r="35" spans="1:122" ht="15.75" customHeight="1" x14ac:dyDescent="0.2">
      <c r="A35" s="96">
        <v>27</v>
      </c>
      <c r="B35" s="95"/>
      <c r="C35" s="95"/>
      <c r="D35" s="95"/>
      <c r="E35" s="95"/>
      <c r="F35" s="95"/>
      <c r="G35" s="126"/>
      <c r="H35" s="59"/>
      <c r="I35" s="59"/>
      <c r="J35" s="59"/>
      <c r="K35" s="59"/>
      <c r="L35" s="59"/>
      <c r="N35" s="109" t="str">
        <f>E8</f>
        <v>X4</v>
      </c>
      <c r="O35" s="59"/>
      <c r="P35" s="59"/>
      <c r="Q35" s="59"/>
      <c r="R35" s="59"/>
      <c r="T35" s="59"/>
      <c r="V35" s="70"/>
      <c r="Y35" s="127"/>
      <c r="Z35" s="127"/>
      <c r="AC35" s="63" t="e">
        <f>IF(AC30&lt;=0.01,"**",IF(AC30&lt;=0.05,"*",""))</f>
        <v>#DIV/0!</v>
      </c>
      <c r="AD35" s="63" t="e">
        <f>IF(AD30&lt;=0.01,"**",IF(AD30&lt;=0.05,"*",""))</f>
        <v>#DIV/0!</v>
      </c>
    </row>
    <row r="36" spans="1:122" ht="15.75" customHeight="1" x14ac:dyDescent="0.2">
      <c r="A36" s="96">
        <v>28</v>
      </c>
      <c r="B36" s="95"/>
      <c r="C36" s="95"/>
      <c r="D36" s="95"/>
      <c r="E36" s="95"/>
      <c r="F36" s="95"/>
      <c r="G36" s="126" t="str">
        <f>F8</f>
        <v>X5</v>
      </c>
      <c r="H36" s="59"/>
      <c r="I36" s="59"/>
      <c r="J36" s="59"/>
      <c r="K36" s="59"/>
      <c r="L36" s="59"/>
      <c r="O36" s="59"/>
      <c r="P36" s="59"/>
      <c r="Q36" s="59"/>
      <c r="R36" s="59"/>
      <c r="T36" s="59"/>
      <c r="Y36" s="127"/>
      <c r="Z36" s="127"/>
      <c r="AC36" s="63" t="e">
        <f>IF(AC31&lt;=0.01,"**",IF(AC31&lt;=0.05,"*",""))</f>
        <v>#DIV/0!</v>
      </c>
      <c r="AD36" s="63" t="e">
        <f>IF(AD31&lt;=0.01,"**",IF(AD31&lt;=0.05,"*",""))</f>
        <v>#DIV/0!</v>
      </c>
      <c r="AE36" s="63" t="e">
        <f>IF(AE31&lt;=0.01,"**",IF(AE31&lt;=0.05,"*",""))</f>
        <v>#DIV/0!</v>
      </c>
    </row>
    <row r="37" spans="1:122" ht="15.75" customHeight="1" x14ac:dyDescent="0.2">
      <c r="A37" s="96">
        <v>29</v>
      </c>
      <c r="B37" s="95"/>
      <c r="C37" s="95"/>
      <c r="D37" s="95"/>
      <c r="E37" s="95"/>
      <c r="F37" s="95"/>
      <c r="G37" s="126"/>
      <c r="H37" s="59"/>
      <c r="I37" s="59"/>
      <c r="J37" s="59"/>
      <c r="K37" s="59"/>
      <c r="L37" s="59"/>
      <c r="O37" s="59"/>
      <c r="P37" s="59"/>
      <c r="Q37" s="59"/>
      <c r="R37" s="59"/>
      <c r="T37" s="59"/>
      <c r="Y37" s="127"/>
      <c r="Z37" s="127"/>
      <c r="AC37" s="63" t="e">
        <f>IF(AC32&lt;=0.01,"**",IF(AC32&lt;=0.05,"*",""))</f>
        <v>#DIV/0!</v>
      </c>
      <c r="AD37" s="63" t="e">
        <f>IF(AD32&lt;=0.01,"**",IF(AD32&lt;=0.05,"*",""))</f>
        <v>#DIV/0!</v>
      </c>
      <c r="AE37" s="63" t="e">
        <f>IF(AE32&lt;=0.01,"**",IF(AE32&lt;=0.05,"*",""))</f>
        <v>#DIV/0!</v>
      </c>
      <c r="AF37" s="63" t="e">
        <f>IF(AF32&lt;=0.01,"**",IF(AF32&lt;=0.05,"*",""))</f>
        <v>#DIV/0!</v>
      </c>
    </row>
    <row r="38" spans="1:122" ht="15.75" customHeight="1" x14ac:dyDescent="0.2">
      <c r="A38" s="96">
        <v>30</v>
      </c>
      <c r="B38" s="95"/>
      <c r="C38" s="95"/>
      <c r="D38" s="95"/>
      <c r="E38" s="95"/>
      <c r="F38" s="95"/>
      <c r="G38" s="126"/>
      <c r="H38" s="59"/>
      <c r="I38" s="59"/>
      <c r="J38" s="59"/>
      <c r="K38" s="59"/>
      <c r="L38" s="59"/>
      <c r="O38" s="59"/>
      <c r="P38" s="59"/>
      <c r="Q38" s="59"/>
      <c r="R38" s="59"/>
      <c r="T38" s="59"/>
      <c r="Y38" s="127"/>
      <c r="Z38" s="127"/>
    </row>
    <row r="39" spans="1:122" ht="15.75" customHeight="1" x14ac:dyDescent="0.2">
      <c r="A39" s="96">
        <v>31</v>
      </c>
      <c r="B39" s="95"/>
      <c r="C39" s="95"/>
      <c r="D39" s="95"/>
      <c r="E39" s="95"/>
      <c r="F39" s="95"/>
      <c r="G39" s="126"/>
      <c r="H39" s="59"/>
      <c r="I39" s="59"/>
      <c r="J39" s="59"/>
      <c r="K39" s="59"/>
      <c r="L39" s="59"/>
      <c r="O39" s="59"/>
      <c r="P39" s="59"/>
      <c r="Q39" s="59"/>
      <c r="R39" s="59"/>
      <c r="T39" s="59"/>
      <c r="Y39" s="127"/>
      <c r="Z39" s="127"/>
    </row>
    <row r="40" spans="1:122" ht="15.75" customHeight="1" x14ac:dyDescent="0.2">
      <c r="A40" s="96">
        <v>32</v>
      </c>
      <c r="B40" s="95"/>
      <c r="C40" s="95"/>
      <c r="D40" s="95"/>
      <c r="E40" s="95"/>
      <c r="F40" s="95"/>
      <c r="G40" s="126"/>
      <c r="H40" s="59"/>
      <c r="I40" s="59"/>
      <c r="J40" s="59"/>
      <c r="K40" s="59"/>
      <c r="L40" s="59"/>
      <c r="O40" s="59"/>
      <c r="P40" s="59"/>
      <c r="Q40" s="59"/>
      <c r="R40" s="59"/>
      <c r="T40" s="59"/>
      <c r="Y40" s="127"/>
      <c r="Z40" s="127"/>
    </row>
    <row r="41" spans="1:122" ht="15.75" customHeight="1" x14ac:dyDescent="0.2">
      <c r="A41" s="96">
        <v>33</v>
      </c>
      <c r="B41" s="95"/>
      <c r="C41" s="95"/>
      <c r="D41" s="95"/>
      <c r="E41" s="95"/>
      <c r="F41" s="95"/>
      <c r="G41" s="126"/>
      <c r="H41" s="59"/>
      <c r="I41" s="59"/>
      <c r="J41" s="59"/>
      <c r="K41" s="59"/>
      <c r="L41" s="59"/>
      <c r="O41" s="59"/>
      <c r="P41" s="122"/>
      <c r="Q41" s="122"/>
      <c r="R41" s="122"/>
      <c r="S41" s="122"/>
      <c r="T41" s="122"/>
      <c r="U41" s="127"/>
      <c r="V41" s="127"/>
      <c r="W41" s="127"/>
      <c r="X41" s="127"/>
      <c r="Y41" s="127"/>
      <c r="Z41" s="127"/>
    </row>
    <row r="42" spans="1:122" s="58" customFormat="1" ht="15.75" customHeight="1" x14ac:dyDescent="0.2">
      <c r="A42" s="96">
        <v>34</v>
      </c>
      <c r="B42" s="95"/>
      <c r="C42" s="95"/>
      <c r="D42" s="95"/>
      <c r="E42" s="95"/>
      <c r="F42" s="95"/>
      <c r="H42" s="59"/>
      <c r="I42" s="59"/>
      <c r="J42" s="59"/>
      <c r="K42" s="59"/>
      <c r="L42" s="59"/>
      <c r="P42" s="128"/>
      <c r="Q42" s="128"/>
      <c r="R42" s="128"/>
      <c r="S42" s="122"/>
      <c r="T42" s="128"/>
      <c r="U42" s="127"/>
      <c r="V42" s="127"/>
      <c r="W42" s="127"/>
      <c r="X42" s="127"/>
      <c r="Y42" s="127"/>
      <c r="Z42" s="127"/>
      <c r="AA42" s="63"/>
      <c r="AB42" s="64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4"/>
      <c r="AP42" s="64"/>
      <c r="AQ42" s="64"/>
      <c r="AR42" s="64"/>
      <c r="AS42" s="64"/>
      <c r="AT42" s="63"/>
      <c r="AU42" s="63"/>
      <c r="AV42" s="63"/>
      <c r="AW42" s="63"/>
      <c r="AX42" s="65"/>
      <c r="AY42" s="65"/>
      <c r="AZ42" s="66"/>
      <c r="BA42" s="66"/>
      <c r="BB42" s="66"/>
      <c r="BC42" s="66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  <c r="CK42" s="65"/>
      <c r="CL42" s="65"/>
      <c r="CM42" s="65"/>
      <c r="CN42" s="65"/>
      <c r="CO42" s="65"/>
      <c r="CP42" s="65"/>
      <c r="CQ42" s="65"/>
      <c r="CR42" s="65"/>
      <c r="CS42" s="65"/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DE42" s="65"/>
      <c r="DF42" s="65"/>
      <c r="DG42" s="65"/>
      <c r="DH42" s="65"/>
      <c r="DI42" s="65"/>
      <c r="DJ42" s="65"/>
      <c r="DK42" s="65"/>
      <c r="DL42" s="65"/>
      <c r="DM42" s="65"/>
      <c r="DN42" s="65"/>
      <c r="DO42" s="65"/>
      <c r="DP42" s="65"/>
      <c r="DQ42" s="65"/>
    </row>
    <row r="43" spans="1:122" s="58" customFormat="1" ht="15.75" customHeight="1" x14ac:dyDescent="0.2">
      <c r="A43" s="96">
        <v>35</v>
      </c>
      <c r="B43" s="95"/>
      <c r="C43" s="95"/>
      <c r="D43" s="95"/>
      <c r="E43" s="95"/>
      <c r="F43" s="95"/>
      <c r="G43" s="59"/>
      <c r="H43" s="59"/>
      <c r="I43" s="59"/>
      <c r="J43" s="59"/>
      <c r="K43" s="59"/>
      <c r="L43" s="59"/>
      <c r="M43" s="59"/>
      <c r="N43" s="59"/>
      <c r="O43" s="59"/>
      <c r="P43" s="122"/>
      <c r="Q43" s="122"/>
      <c r="R43" s="122"/>
      <c r="S43" s="122"/>
      <c r="T43" s="122"/>
      <c r="U43" s="129"/>
      <c r="V43" s="129"/>
      <c r="W43" s="129"/>
      <c r="X43" s="129"/>
      <c r="Y43" s="129"/>
      <c r="Z43" s="129"/>
      <c r="AA43" s="63"/>
      <c r="AB43" s="64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4"/>
      <c r="AP43" s="64"/>
      <c r="AQ43" s="64"/>
      <c r="AR43" s="64"/>
      <c r="AS43" s="64"/>
      <c r="AT43" s="63"/>
      <c r="AU43" s="63"/>
      <c r="AV43" s="63"/>
      <c r="AW43" s="63"/>
      <c r="AX43" s="65"/>
      <c r="AY43" s="65"/>
      <c r="AZ43" s="66"/>
      <c r="BA43" s="66"/>
      <c r="BB43" s="66"/>
      <c r="BC43" s="66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/>
      <c r="CN43" s="65"/>
      <c r="CO43" s="65"/>
      <c r="CP43" s="65"/>
      <c r="CQ43" s="65"/>
      <c r="CR43" s="65"/>
      <c r="CS43" s="65"/>
      <c r="CT43" s="65"/>
      <c r="CU43" s="65"/>
      <c r="CV43" s="65"/>
      <c r="CW43" s="65"/>
      <c r="CX43" s="65"/>
      <c r="CY43" s="65"/>
      <c r="CZ43" s="65"/>
      <c r="DA43" s="65"/>
      <c r="DB43" s="65"/>
      <c r="DC43" s="65"/>
      <c r="DD43" s="65"/>
      <c r="DE43" s="65"/>
      <c r="DF43" s="65"/>
      <c r="DG43" s="65"/>
      <c r="DH43" s="65"/>
      <c r="DI43" s="65"/>
      <c r="DJ43" s="65"/>
      <c r="DK43" s="65"/>
      <c r="DL43" s="65"/>
      <c r="DM43" s="65"/>
      <c r="DN43" s="65"/>
      <c r="DO43" s="65"/>
      <c r="DP43" s="65"/>
      <c r="DQ43" s="65"/>
      <c r="DR43" s="59"/>
    </row>
    <row r="44" spans="1:122" s="58" customFormat="1" ht="15.75" customHeight="1" x14ac:dyDescent="0.2">
      <c r="A44" s="96">
        <v>36</v>
      </c>
      <c r="B44" s="95"/>
      <c r="C44" s="95"/>
      <c r="D44" s="95"/>
      <c r="E44" s="95"/>
      <c r="F44" s="95"/>
      <c r="G44" s="59"/>
      <c r="H44" s="59"/>
      <c r="I44" s="59"/>
      <c r="J44" s="59"/>
      <c r="K44" s="59"/>
      <c r="L44" s="59"/>
      <c r="M44" s="59"/>
      <c r="N44" s="59"/>
      <c r="O44" s="59"/>
      <c r="P44" s="122"/>
      <c r="Q44" s="122"/>
      <c r="R44" s="122"/>
      <c r="S44" s="122"/>
      <c r="T44" s="122"/>
      <c r="U44" s="129"/>
      <c r="V44" s="129"/>
      <c r="W44" s="129"/>
      <c r="X44" s="129"/>
      <c r="Y44" s="129"/>
      <c r="Z44" s="129"/>
      <c r="AA44" s="63"/>
      <c r="AB44" s="64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4"/>
      <c r="AP44" s="64"/>
      <c r="AQ44" s="64"/>
      <c r="AR44" s="64"/>
      <c r="AS44" s="64"/>
      <c r="AT44" s="63"/>
      <c r="AU44" s="63"/>
      <c r="AV44" s="63"/>
      <c r="AW44" s="63"/>
      <c r="AX44" s="65"/>
      <c r="AY44" s="65"/>
      <c r="AZ44" s="66"/>
      <c r="BA44" s="66"/>
      <c r="BB44" s="66"/>
      <c r="BC44" s="66"/>
      <c r="BD44" s="65"/>
      <c r="BE44" s="65"/>
      <c r="BF44" s="65"/>
      <c r="BG44" s="65"/>
      <c r="BH44" s="65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/>
      <c r="CH44" s="65"/>
      <c r="CI44" s="65"/>
      <c r="CJ44" s="65"/>
      <c r="CK44" s="65"/>
      <c r="CL44" s="65"/>
      <c r="CM44" s="65"/>
      <c r="CN44" s="65"/>
      <c r="CO44" s="65"/>
      <c r="CP44" s="65"/>
      <c r="CQ44" s="65"/>
      <c r="CR44" s="65"/>
      <c r="CS44" s="65"/>
      <c r="CT44" s="65"/>
      <c r="CU44" s="65"/>
      <c r="CV44" s="65"/>
      <c r="CW44" s="65"/>
      <c r="CX44" s="65"/>
      <c r="CY44" s="65"/>
      <c r="CZ44" s="65"/>
      <c r="DA44" s="65"/>
      <c r="DB44" s="65"/>
      <c r="DC44" s="65"/>
      <c r="DD44" s="65"/>
      <c r="DE44" s="65"/>
      <c r="DF44" s="65"/>
      <c r="DG44" s="65"/>
      <c r="DH44" s="65"/>
      <c r="DI44" s="65"/>
      <c r="DJ44" s="65"/>
      <c r="DK44" s="65"/>
      <c r="DL44" s="65"/>
      <c r="DM44" s="65"/>
      <c r="DN44" s="65"/>
      <c r="DO44" s="65"/>
      <c r="DP44" s="65"/>
      <c r="DQ44" s="65"/>
      <c r="DR44" s="59"/>
    </row>
    <row r="45" spans="1:122" s="58" customFormat="1" ht="15.75" customHeight="1" x14ac:dyDescent="0.2">
      <c r="A45" s="96">
        <v>37</v>
      </c>
      <c r="B45" s="95"/>
      <c r="C45" s="95"/>
      <c r="D45" s="95"/>
      <c r="E45" s="95"/>
      <c r="F45" s="95"/>
      <c r="G45" s="59"/>
      <c r="H45" s="59"/>
      <c r="I45" s="59"/>
      <c r="J45" s="59"/>
      <c r="K45" s="59"/>
      <c r="L45" s="59"/>
      <c r="M45" s="59"/>
      <c r="N45" s="59"/>
      <c r="O45" s="59"/>
      <c r="P45" s="122"/>
      <c r="Q45" s="122"/>
      <c r="R45" s="122"/>
      <c r="S45" s="122"/>
      <c r="T45" s="122"/>
      <c r="U45" s="129"/>
      <c r="V45" s="129"/>
      <c r="W45" s="129"/>
      <c r="X45" s="129"/>
      <c r="Y45" s="129"/>
      <c r="Z45" s="129"/>
      <c r="AA45" s="63"/>
      <c r="AB45" s="64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4"/>
      <c r="AP45" s="64"/>
      <c r="AQ45" s="64"/>
      <c r="AR45" s="64"/>
      <c r="AS45" s="64"/>
      <c r="AT45" s="63"/>
      <c r="AU45" s="63"/>
      <c r="AV45" s="63"/>
      <c r="AW45" s="63"/>
      <c r="AX45" s="65"/>
      <c r="AY45" s="65"/>
      <c r="AZ45" s="66"/>
      <c r="BA45" s="66"/>
      <c r="BB45" s="66"/>
      <c r="BC45" s="66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65"/>
      <c r="DA45" s="65"/>
      <c r="DB45" s="65"/>
      <c r="DC45" s="65"/>
      <c r="DD45" s="65"/>
      <c r="DE45" s="65"/>
      <c r="DF45" s="65"/>
      <c r="DG45" s="65"/>
      <c r="DH45" s="65"/>
      <c r="DI45" s="65"/>
      <c r="DJ45" s="65"/>
      <c r="DK45" s="65"/>
      <c r="DL45" s="65"/>
      <c r="DM45" s="65"/>
      <c r="DN45" s="65"/>
      <c r="DO45" s="65"/>
      <c r="DP45" s="65"/>
      <c r="DQ45" s="65"/>
      <c r="DR45" s="59"/>
    </row>
    <row r="46" spans="1:122" s="58" customFormat="1" ht="15.75" customHeight="1" x14ac:dyDescent="0.2">
      <c r="A46" s="96">
        <v>38</v>
      </c>
      <c r="B46" s="95"/>
      <c r="C46" s="95"/>
      <c r="D46" s="95"/>
      <c r="E46" s="95"/>
      <c r="F46" s="95"/>
      <c r="G46" s="59"/>
      <c r="H46" s="59"/>
      <c r="I46" s="59"/>
      <c r="J46" s="59"/>
      <c r="K46" s="59"/>
      <c r="L46" s="59"/>
      <c r="M46" s="59"/>
      <c r="N46" s="59"/>
      <c r="O46" s="59"/>
      <c r="P46" s="122"/>
      <c r="Q46" s="122"/>
      <c r="R46" s="122"/>
      <c r="S46" s="122"/>
      <c r="T46" s="122"/>
      <c r="U46" s="129"/>
      <c r="V46" s="129"/>
      <c r="W46" s="129"/>
      <c r="X46" s="129"/>
      <c r="Y46" s="129"/>
      <c r="Z46" s="129"/>
      <c r="AA46" s="63"/>
      <c r="AB46" s="64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4"/>
      <c r="AP46" s="64"/>
      <c r="AQ46" s="64"/>
      <c r="AR46" s="64"/>
      <c r="AS46" s="64"/>
      <c r="AT46" s="63"/>
      <c r="AU46" s="63"/>
      <c r="AV46" s="63"/>
      <c r="AW46" s="63"/>
      <c r="AX46" s="65"/>
      <c r="AY46" s="65"/>
      <c r="AZ46" s="66"/>
      <c r="BA46" s="66"/>
      <c r="BB46" s="66"/>
      <c r="BC46" s="66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/>
      <c r="DD46" s="65"/>
      <c r="DE46" s="65"/>
      <c r="DF46" s="65"/>
      <c r="DG46" s="65"/>
      <c r="DH46" s="65"/>
      <c r="DI46" s="65"/>
      <c r="DJ46" s="65"/>
      <c r="DK46" s="65"/>
      <c r="DL46" s="65"/>
      <c r="DM46" s="65"/>
      <c r="DN46" s="65"/>
      <c r="DO46" s="65"/>
      <c r="DP46" s="65"/>
      <c r="DQ46" s="65"/>
      <c r="DR46" s="59"/>
    </row>
    <row r="47" spans="1:122" s="58" customFormat="1" ht="15.75" customHeight="1" x14ac:dyDescent="0.2">
      <c r="A47" s="96">
        <v>39</v>
      </c>
      <c r="B47" s="95"/>
      <c r="C47" s="95"/>
      <c r="D47" s="95"/>
      <c r="E47" s="95"/>
      <c r="F47" s="95"/>
      <c r="G47" s="59"/>
      <c r="H47" s="59"/>
      <c r="I47" s="59"/>
      <c r="J47" s="59"/>
      <c r="K47" s="59"/>
      <c r="L47" s="59"/>
      <c r="M47" s="59"/>
      <c r="N47" s="59"/>
      <c r="O47" s="59"/>
      <c r="P47" s="122"/>
      <c r="Q47" s="122"/>
      <c r="R47" s="122"/>
      <c r="S47" s="122"/>
      <c r="T47" s="122"/>
      <c r="U47" s="129"/>
      <c r="V47" s="129"/>
      <c r="W47" s="129"/>
      <c r="X47" s="129"/>
      <c r="Y47" s="129"/>
      <c r="Z47" s="129"/>
      <c r="AA47" s="63"/>
      <c r="AB47" s="64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4"/>
      <c r="AP47" s="64"/>
      <c r="AQ47" s="64"/>
      <c r="AR47" s="64"/>
      <c r="AS47" s="64"/>
      <c r="AT47" s="63"/>
      <c r="AU47" s="63"/>
      <c r="AV47" s="63"/>
      <c r="AW47" s="63"/>
      <c r="AX47" s="65"/>
      <c r="AY47" s="65"/>
      <c r="AZ47" s="66"/>
      <c r="BA47" s="66"/>
      <c r="BB47" s="66"/>
      <c r="BC47" s="66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65"/>
      <c r="CN47" s="65"/>
      <c r="CO47" s="65"/>
      <c r="CP47" s="65"/>
      <c r="CQ47" s="65"/>
      <c r="CR47" s="65"/>
      <c r="CS47" s="65"/>
      <c r="CT47" s="65"/>
      <c r="CU47" s="65"/>
      <c r="CV47" s="65"/>
      <c r="CW47" s="65"/>
      <c r="CX47" s="65"/>
      <c r="CY47" s="65"/>
      <c r="CZ47" s="65"/>
      <c r="DA47" s="65"/>
      <c r="DB47" s="65"/>
      <c r="DC47" s="65"/>
      <c r="DD47" s="65"/>
      <c r="DE47" s="65"/>
      <c r="DF47" s="65"/>
      <c r="DG47" s="65"/>
      <c r="DH47" s="65"/>
      <c r="DI47" s="65"/>
      <c r="DJ47" s="65"/>
      <c r="DK47" s="65"/>
      <c r="DL47" s="65"/>
      <c r="DM47" s="65"/>
      <c r="DN47" s="65"/>
      <c r="DO47" s="65"/>
      <c r="DP47" s="65"/>
      <c r="DQ47" s="65"/>
      <c r="DR47" s="59"/>
    </row>
    <row r="48" spans="1:122" s="58" customFormat="1" ht="15.75" customHeight="1" x14ac:dyDescent="0.2">
      <c r="A48" s="96">
        <v>40</v>
      </c>
      <c r="B48" s="95"/>
      <c r="C48" s="95"/>
      <c r="D48" s="95"/>
      <c r="E48" s="95"/>
      <c r="F48" s="95"/>
      <c r="G48" s="59"/>
      <c r="H48" s="59"/>
      <c r="I48" s="59"/>
      <c r="J48" s="59"/>
      <c r="K48" s="59"/>
      <c r="L48" s="59"/>
      <c r="M48" s="59"/>
      <c r="N48" s="59"/>
      <c r="O48" s="59"/>
      <c r="P48" s="122"/>
      <c r="Q48" s="122"/>
      <c r="R48" s="122"/>
      <c r="S48" s="122"/>
      <c r="T48" s="122"/>
      <c r="U48" s="129"/>
      <c r="V48" s="129"/>
      <c r="W48" s="129"/>
      <c r="X48" s="129"/>
      <c r="Y48" s="129"/>
      <c r="Z48" s="129"/>
      <c r="AA48" s="63"/>
      <c r="AB48" s="64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4"/>
      <c r="AP48" s="64"/>
      <c r="AQ48" s="64"/>
      <c r="AR48" s="64"/>
      <c r="AS48" s="64"/>
      <c r="AT48" s="63"/>
      <c r="AU48" s="63"/>
      <c r="AV48" s="63"/>
      <c r="AW48" s="63"/>
      <c r="AX48" s="65"/>
      <c r="AY48" s="65"/>
      <c r="AZ48" s="66"/>
      <c r="BA48" s="66"/>
      <c r="BB48" s="66"/>
      <c r="BC48" s="66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65"/>
      <c r="CU48" s="65"/>
      <c r="CV48" s="65"/>
      <c r="CW48" s="65"/>
      <c r="CX48" s="65"/>
      <c r="CY48" s="65"/>
      <c r="CZ48" s="65"/>
      <c r="DA48" s="65"/>
      <c r="DB48" s="65"/>
      <c r="DC48" s="65"/>
      <c r="DD48" s="65"/>
      <c r="DE48" s="65"/>
      <c r="DF48" s="65"/>
      <c r="DG48" s="65"/>
      <c r="DH48" s="65"/>
      <c r="DI48" s="65"/>
      <c r="DJ48" s="65"/>
      <c r="DK48" s="65"/>
      <c r="DL48" s="65"/>
      <c r="DM48" s="65"/>
      <c r="DN48" s="65"/>
      <c r="DO48" s="65"/>
      <c r="DP48" s="65"/>
      <c r="DQ48" s="65"/>
      <c r="DR48" s="59"/>
    </row>
    <row r="49" spans="1:122" s="58" customFormat="1" ht="15.75" customHeight="1" x14ac:dyDescent="0.2">
      <c r="A49" s="96">
        <v>41</v>
      </c>
      <c r="B49" s="95"/>
      <c r="C49" s="95"/>
      <c r="D49" s="95"/>
      <c r="E49" s="95"/>
      <c r="F49" s="95"/>
      <c r="G49" s="59"/>
      <c r="H49" s="59"/>
      <c r="I49" s="59"/>
      <c r="J49" s="59"/>
      <c r="K49" s="59"/>
      <c r="L49" s="59"/>
      <c r="M49" s="59"/>
      <c r="N49" s="59"/>
      <c r="O49" s="59"/>
      <c r="P49" s="122"/>
      <c r="Q49" s="122"/>
      <c r="R49" s="122"/>
      <c r="S49" s="122"/>
      <c r="T49" s="122"/>
      <c r="U49" s="129"/>
      <c r="V49" s="129"/>
      <c r="W49" s="129"/>
      <c r="X49" s="129"/>
      <c r="Y49" s="129"/>
      <c r="Z49" s="129"/>
      <c r="AA49" s="63"/>
      <c r="AB49" s="64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4"/>
      <c r="AP49" s="64"/>
      <c r="AQ49" s="64"/>
      <c r="AR49" s="64"/>
      <c r="AS49" s="64"/>
      <c r="AT49" s="63"/>
      <c r="AU49" s="63"/>
      <c r="AV49" s="63"/>
      <c r="AW49" s="63"/>
      <c r="AX49" s="65"/>
      <c r="AY49" s="65"/>
      <c r="AZ49" s="66"/>
      <c r="BA49" s="66"/>
      <c r="BB49" s="66"/>
      <c r="BC49" s="66"/>
      <c r="BD49" s="65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65"/>
      <c r="BZ49" s="65"/>
      <c r="CA49" s="65"/>
      <c r="CB49" s="65"/>
      <c r="CC49" s="65"/>
      <c r="CD49" s="65"/>
      <c r="CE49" s="65"/>
      <c r="CF49" s="65"/>
      <c r="CG49" s="65"/>
      <c r="CH49" s="65"/>
      <c r="CI49" s="65"/>
      <c r="CJ49" s="65"/>
      <c r="CK49" s="65"/>
      <c r="CL49" s="65"/>
      <c r="CM49" s="65"/>
      <c r="CN49" s="65"/>
      <c r="CO49" s="65"/>
      <c r="CP49" s="65"/>
      <c r="CQ49" s="65"/>
      <c r="CR49" s="65"/>
      <c r="CS49" s="65"/>
      <c r="CT49" s="65"/>
      <c r="CU49" s="65"/>
      <c r="CV49" s="65"/>
      <c r="CW49" s="65"/>
      <c r="CX49" s="65"/>
      <c r="CY49" s="65"/>
      <c r="CZ49" s="65"/>
      <c r="DA49" s="65"/>
      <c r="DB49" s="65"/>
      <c r="DC49" s="65"/>
      <c r="DD49" s="65"/>
      <c r="DE49" s="65"/>
      <c r="DF49" s="65"/>
      <c r="DG49" s="65"/>
      <c r="DH49" s="65"/>
      <c r="DI49" s="65"/>
      <c r="DJ49" s="65"/>
      <c r="DK49" s="65"/>
      <c r="DL49" s="65"/>
      <c r="DM49" s="65"/>
      <c r="DN49" s="65"/>
      <c r="DO49" s="65"/>
      <c r="DP49" s="65"/>
      <c r="DQ49" s="65"/>
      <c r="DR49" s="59"/>
    </row>
    <row r="50" spans="1:122" s="58" customFormat="1" ht="15.75" customHeight="1" x14ac:dyDescent="0.2">
      <c r="A50" s="96">
        <v>42</v>
      </c>
      <c r="B50" s="95"/>
      <c r="C50" s="95"/>
      <c r="D50" s="95"/>
      <c r="E50" s="95"/>
      <c r="F50" s="95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129"/>
      <c r="V50" s="129"/>
      <c r="W50" s="129"/>
      <c r="X50" s="129"/>
      <c r="Y50" s="129"/>
      <c r="Z50" s="129"/>
      <c r="AA50" s="63"/>
      <c r="AB50" s="64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4"/>
      <c r="AP50" s="64"/>
      <c r="AQ50" s="64"/>
      <c r="AR50" s="64"/>
      <c r="AS50" s="64"/>
      <c r="AT50" s="63"/>
      <c r="AU50" s="63"/>
      <c r="AV50" s="63"/>
      <c r="AW50" s="63"/>
      <c r="AX50" s="65"/>
      <c r="AY50" s="65"/>
      <c r="AZ50" s="66"/>
      <c r="BA50" s="66"/>
      <c r="BB50" s="66"/>
      <c r="BC50" s="66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59"/>
    </row>
    <row r="51" spans="1:122" s="58" customFormat="1" ht="15.75" customHeight="1" x14ac:dyDescent="0.2">
      <c r="A51" s="96">
        <v>43</v>
      </c>
      <c r="B51" s="95"/>
      <c r="C51" s="95"/>
      <c r="D51" s="95"/>
      <c r="E51" s="95"/>
      <c r="F51" s="95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129"/>
      <c r="V51" s="129"/>
      <c r="W51" s="129"/>
      <c r="X51" s="129"/>
      <c r="Y51" s="129"/>
      <c r="Z51" s="129"/>
      <c r="AA51" s="63"/>
      <c r="AB51" s="64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4"/>
      <c r="AP51" s="64"/>
      <c r="AQ51" s="64"/>
      <c r="AR51" s="64"/>
      <c r="AS51" s="64"/>
      <c r="AT51" s="63"/>
      <c r="AU51" s="63"/>
      <c r="AV51" s="63"/>
      <c r="AW51" s="63"/>
      <c r="AX51" s="65"/>
      <c r="AY51" s="65"/>
      <c r="AZ51" s="66"/>
      <c r="BA51" s="66"/>
      <c r="BB51" s="66"/>
      <c r="BC51" s="66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65"/>
      <c r="CT51" s="65"/>
      <c r="CU51" s="65"/>
      <c r="CV51" s="65"/>
      <c r="CW51" s="65"/>
      <c r="CX51" s="65"/>
      <c r="CY51" s="65"/>
      <c r="CZ51" s="65"/>
      <c r="DA51" s="65"/>
      <c r="DB51" s="65"/>
      <c r="DC51" s="65"/>
      <c r="DD51" s="65"/>
      <c r="DE51" s="65"/>
      <c r="DF51" s="65"/>
      <c r="DG51" s="65"/>
      <c r="DH51" s="65"/>
      <c r="DI51" s="65"/>
      <c r="DJ51" s="65"/>
      <c r="DK51" s="65"/>
      <c r="DL51" s="65"/>
      <c r="DM51" s="65"/>
      <c r="DN51" s="65"/>
      <c r="DO51" s="65"/>
      <c r="DP51" s="65"/>
      <c r="DQ51" s="65"/>
      <c r="DR51" s="59"/>
    </row>
    <row r="52" spans="1:122" s="58" customFormat="1" ht="15.75" customHeight="1" x14ac:dyDescent="0.2">
      <c r="A52" s="96">
        <v>44</v>
      </c>
      <c r="B52" s="95"/>
      <c r="C52" s="95"/>
      <c r="D52" s="95"/>
      <c r="E52" s="95"/>
      <c r="F52" s="95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129"/>
      <c r="V52" s="129"/>
      <c r="W52" s="129"/>
      <c r="X52" s="129"/>
      <c r="Y52" s="129"/>
      <c r="Z52" s="129"/>
      <c r="AA52" s="63"/>
      <c r="AB52" s="64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4"/>
      <c r="AP52" s="64"/>
      <c r="AQ52" s="64"/>
      <c r="AR52" s="64"/>
      <c r="AS52" s="64"/>
      <c r="AT52" s="63"/>
      <c r="AU52" s="63"/>
      <c r="AV52" s="63"/>
      <c r="AW52" s="63"/>
      <c r="AX52" s="65"/>
      <c r="AY52" s="65"/>
      <c r="AZ52" s="66"/>
      <c r="BA52" s="66"/>
      <c r="BB52" s="66"/>
      <c r="BC52" s="66"/>
      <c r="BD52" s="65"/>
      <c r="BE52" s="65"/>
      <c r="BF52" s="65"/>
      <c r="BG52" s="65"/>
      <c r="BH52" s="65"/>
      <c r="BI52" s="65"/>
      <c r="BJ52" s="65"/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65"/>
      <c r="BZ52" s="65"/>
      <c r="CA52" s="65"/>
      <c r="CB52" s="65"/>
      <c r="CC52" s="65"/>
      <c r="CD52" s="65"/>
      <c r="CE52" s="65"/>
      <c r="CF52" s="65"/>
      <c r="CG52" s="65"/>
      <c r="CH52" s="65"/>
      <c r="CI52" s="65"/>
      <c r="CJ52" s="65"/>
      <c r="CK52" s="65"/>
      <c r="CL52" s="65"/>
      <c r="CM52" s="65"/>
      <c r="CN52" s="65"/>
      <c r="CO52" s="65"/>
      <c r="CP52" s="65"/>
      <c r="CQ52" s="65"/>
      <c r="CR52" s="65"/>
      <c r="CS52" s="65"/>
      <c r="CT52" s="65"/>
      <c r="CU52" s="65"/>
      <c r="CV52" s="65"/>
      <c r="CW52" s="65"/>
      <c r="CX52" s="65"/>
      <c r="CY52" s="65"/>
      <c r="CZ52" s="65"/>
      <c r="DA52" s="65"/>
      <c r="DB52" s="65"/>
      <c r="DC52" s="65"/>
      <c r="DD52" s="65"/>
      <c r="DE52" s="65"/>
      <c r="DF52" s="65"/>
      <c r="DG52" s="65"/>
      <c r="DH52" s="65"/>
      <c r="DI52" s="65"/>
      <c r="DJ52" s="65"/>
      <c r="DK52" s="65"/>
      <c r="DL52" s="65"/>
      <c r="DM52" s="65"/>
      <c r="DN52" s="65"/>
      <c r="DO52" s="65"/>
      <c r="DP52" s="65"/>
      <c r="DQ52" s="65"/>
      <c r="DR52" s="59"/>
    </row>
    <row r="53" spans="1:122" s="58" customFormat="1" ht="15.75" customHeight="1" x14ac:dyDescent="0.2">
      <c r="A53" s="96">
        <v>45</v>
      </c>
      <c r="B53" s="95"/>
      <c r="C53" s="95"/>
      <c r="D53" s="95"/>
      <c r="E53" s="95"/>
      <c r="F53" s="95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129"/>
      <c r="V53" s="129"/>
      <c r="W53" s="129"/>
      <c r="X53" s="129"/>
      <c r="Y53" s="129"/>
      <c r="Z53" s="129"/>
      <c r="AA53" s="63"/>
      <c r="AB53" s="64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4"/>
      <c r="AP53" s="64"/>
      <c r="AQ53" s="64"/>
      <c r="AR53" s="64"/>
      <c r="AS53" s="64"/>
      <c r="AT53" s="63"/>
      <c r="AU53" s="63"/>
      <c r="AV53" s="63"/>
      <c r="AW53" s="63"/>
      <c r="AX53" s="65"/>
      <c r="AY53" s="65"/>
      <c r="AZ53" s="66"/>
      <c r="BA53" s="66"/>
      <c r="BB53" s="66"/>
      <c r="BC53" s="66"/>
      <c r="BD53" s="65"/>
      <c r="BE53" s="65"/>
      <c r="BF53" s="65"/>
      <c r="BG53" s="65"/>
      <c r="BH53" s="65"/>
      <c r="BI53" s="65"/>
      <c r="BJ53" s="65"/>
      <c r="BK53" s="65"/>
      <c r="BL53" s="65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65"/>
      <c r="BY53" s="65"/>
      <c r="BZ53" s="65"/>
      <c r="CA53" s="65"/>
      <c r="CB53" s="65"/>
      <c r="CC53" s="65"/>
      <c r="CD53" s="65"/>
      <c r="CE53" s="65"/>
      <c r="CF53" s="65"/>
      <c r="CG53" s="65"/>
      <c r="CH53" s="65"/>
      <c r="CI53" s="65"/>
      <c r="CJ53" s="65"/>
      <c r="CK53" s="65"/>
      <c r="CL53" s="65"/>
      <c r="CM53" s="65"/>
      <c r="CN53" s="65"/>
      <c r="CO53" s="65"/>
      <c r="CP53" s="65"/>
      <c r="CQ53" s="65"/>
      <c r="CR53" s="65"/>
      <c r="CS53" s="65"/>
      <c r="CT53" s="65"/>
      <c r="CU53" s="65"/>
      <c r="CV53" s="65"/>
      <c r="CW53" s="65"/>
      <c r="CX53" s="65"/>
      <c r="CY53" s="65"/>
      <c r="CZ53" s="65"/>
      <c r="DA53" s="65"/>
      <c r="DB53" s="65"/>
      <c r="DC53" s="65"/>
      <c r="DD53" s="65"/>
      <c r="DE53" s="65"/>
      <c r="DF53" s="65"/>
      <c r="DG53" s="65"/>
      <c r="DH53" s="65"/>
      <c r="DI53" s="65"/>
      <c r="DJ53" s="65"/>
      <c r="DK53" s="65"/>
      <c r="DL53" s="65"/>
      <c r="DM53" s="65"/>
      <c r="DN53" s="65"/>
      <c r="DO53" s="65"/>
      <c r="DP53" s="65"/>
      <c r="DQ53" s="65"/>
      <c r="DR53" s="59"/>
    </row>
    <row r="54" spans="1:122" s="58" customFormat="1" ht="15.75" customHeight="1" x14ac:dyDescent="0.2">
      <c r="A54" s="96">
        <v>46</v>
      </c>
      <c r="B54" s="95"/>
      <c r="C54" s="95"/>
      <c r="D54" s="95"/>
      <c r="E54" s="95"/>
      <c r="F54" s="95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129"/>
      <c r="V54" s="129"/>
      <c r="W54" s="129"/>
      <c r="X54" s="129"/>
      <c r="Y54" s="129"/>
      <c r="Z54" s="129"/>
      <c r="AA54" s="63"/>
      <c r="AB54" s="64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4"/>
      <c r="AP54" s="64"/>
      <c r="AQ54" s="64"/>
      <c r="AR54" s="64"/>
      <c r="AS54" s="64"/>
      <c r="AT54" s="63"/>
      <c r="AU54" s="63"/>
      <c r="AV54" s="63"/>
      <c r="AW54" s="63"/>
      <c r="AX54" s="65"/>
      <c r="AY54" s="65"/>
      <c r="AZ54" s="66"/>
      <c r="BA54" s="66"/>
      <c r="BB54" s="66"/>
      <c r="BC54" s="66"/>
      <c r="BD54" s="65"/>
      <c r="BE54" s="65"/>
      <c r="BF54" s="65"/>
      <c r="BG54" s="65"/>
      <c r="BH54" s="65"/>
      <c r="BI54" s="65"/>
      <c r="BJ54" s="65"/>
      <c r="BK54" s="65"/>
      <c r="BL54" s="65"/>
      <c r="BM54" s="65"/>
      <c r="BN54" s="65"/>
      <c r="BO54" s="65"/>
      <c r="BP54" s="65"/>
      <c r="BQ54" s="65"/>
      <c r="BR54" s="65"/>
      <c r="BS54" s="65"/>
      <c r="BT54" s="65"/>
      <c r="BU54" s="65"/>
      <c r="BV54" s="65"/>
      <c r="BW54" s="65"/>
      <c r="BX54" s="65"/>
      <c r="BY54" s="65"/>
      <c r="BZ54" s="65"/>
      <c r="CA54" s="65"/>
      <c r="CB54" s="65"/>
      <c r="CC54" s="65"/>
      <c r="CD54" s="65"/>
      <c r="CE54" s="65"/>
      <c r="CF54" s="65"/>
      <c r="CG54" s="65"/>
      <c r="CH54" s="65"/>
      <c r="CI54" s="65"/>
      <c r="CJ54" s="65"/>
      <c r="CK54" s="65"/>
      <c r="CL54" s="65"/>
      <c r="CM54" s="65"/>
      <c r="CN54" s="65"/>
      <c r="CO54" s="65"/>
      <c r="CP54" s="65"/>
      <c r="CQ54" s="65"/>
      <c r="CR54" s="65"/>
      <c r="CS54" s="65"/>
      <c r="CT54" s="65"/>
      <c r="CU54" s="65"/>
      <c r="CV54" s="65"/>
      <c r="CW54" s="65"/>
      <c r="CX54" s="65"/>
      <c r="CY54" s="65"/>
      <c r="CZ54" s="65"/>
      <c r="DA54" s="65"/>
      <c r="DB54" s="65"/>
      <c r="DC54" s="65"/>
      <c r="DD54" s="65"/>
      <c r="DE54" s="65"/>
      <c r="DF54" s="65"/>
      <c r="DG54" s="65"/>
      <c r="DH54" s="65"/>
      <c r="DI54" s="65"/>
      <c r="DJ54" s="65"/>
      <c r="DK54" s="65"/>
      <c r="DL54" s="65"/>
      <c r="DM54" s="65"/>
      <c r="DN54" s="65"/>
      <c r="DO54" s="65"/>
      <c r="DP54" s="65"/>
      <c r="DQ54" s="65"/>
      <c r="DR54" s="59"/>
    </row>
    <row r="55" spans="1:122" s="58" customFormat="1" ht="15.75" customHeight="1" x14ac:dyDescent="0.2">
      <c r="A55" s="96">
        <v>47</v>
      </c>
      <c r="B55" s="95"/>
      <c r="C55" s="95"/>
      <c r="D55" s="95"/>
      <c r="E55" s="95"/>
      <c r="F55" s="95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129"/>
      <c r="V55" s="129"/>
      <c r="W55" s="129"/>
      <c r="X55" s="129"/>
      <c r="Y55" s="129"/>
      <c r="Z55" s="129"/>
      <c r="AA55" s="63"/>
      <c r="AB55" s="64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4"/>
      <c r="AP55" s="64"/>
      <c r="AQ55" s="64"/>
      <c r="AR55" s="64"/>
      <c r="AS55" s="64"/>
      <c r="AT55" s="63"/>
      <c r="AU55" s="63"/>
      <c r="AV55" s="63"/>
      <c r="AW55" s="63"/>
      <c r="AX55" s="65"/>
      <c r="AY55" s="65"/>
      <c r="AZ55" s="66"/>
      <c r="BA55" s="66"/>
      <c r="BB55" s="66"/>
      <c r="BC55" s="66"/>
      <c r="BD55" s="65"/>
      <c r="BE55" s="65"/>
      <c r="BF55" s="65"/>
      <c r="BG55" s="65"/>
      <c r="BH55" s="65"/>
      <c r="BI55" s="65"/>
      <c r="BJ55" s="65"/>
      <c r="BK55" s="65"/>
      <c r="BL55" s="65"/>
      <c r="BM55" s="65"/>
      <c r="BN55" s="65"/>
      <c r="BO55" s="65"/>
      <c r="BP55" s="65"/>
      <c r="BQ55" s="65"/>
      <c r="BR55" s="65"/>
      <c r="BS55" s="65"/>
      <c r="BT55" s="65"/>
      <c r="BU55" s="65"/>
      <c r="BV55" s="65"/>
      <c r="BW55" s="65"/>
      <c r="BX55" s="65"/>
      <c r="BY55" s="65"/>
      <c r="BZ55" s="65"/>
      <c r="CA55" s="65"/>
      <c r="CB55" s="65"/>
      <c r="CC55" s="65"/>
      <c r="CD55" s="65"/>
      <c r="CE55" s="65"/>
      <c r="CF55" s="65"/>
      <c r="CG55" s="65"/>
      <c r="CH55" s="65"/>
      <c r="CI55" s="65"/>
      <c r="CJ55" s="65"/>
      <c r="CK55" s="65"/>
      <c r="CL55" s="65"/>
      <c r="CM55" s="65"/>
      <c r="CN55" s="65"/>
      <c r="CO55" s="65"/>
      <c r="CP55" s="65"/>
      <c r="CQ55" s="65"/>
      <c r="CR55" s="65"/>
      <c r="CS55" s="65"/>
      <c r="CT55" s="65"/>
      <c r="CU55" s="65"/>
      <c r="CV55" s="65"/>
      <c r="CW55" s="65"/>
      <c r="CX55" s="65"/>
      <c r="CY55" s="65"/>
      <c r="CZ55" s="65"/>
      <c r="DA55" s="65"/>
      <c r="DB55" s="65"/>
      <c r="DC55" s="65"/>
      <c r="DD55" s="65"/>
      <c r="DE55" s="65"/>
      <c r="DF55" s="65"/>
      <c r="DG55" s="65"/>
      <c r="DH55" s="65"/>
      <c r="DI55" s="65"/>
      <c r="DJ55" s="65"/>
      <c r="DK55" s="65"/>
      <c r="DL55" s="65"/>
      <c r="DM55" s="65"/>
      <c r="DN55" s="65"/>
      <c r="DO55" s="65"/>
      <c r="DP55" s="65"/>
      <c r="DQ55" s="65"/>
      <c r="DR55" s="59"/>
    </row>
    <row r="56" spans="1:122" s="58" customFormat="1" ht="15.75" customHeight="1" x14ac:dyDescent="0.2">
      <c r="A56" s="96">
        <v>48</v>
      </c>
      <c r="B56" s="95"/>
      <c r="C56" s="95"/>
      <c r="D56" s="95"/>
      <c r="E56" s="95"/>
      <c r="F56" s="95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129"/>
      <c r="V56" s="129"/>
      <c r="W56" s="129"/>
      <c r="X56" s="129"/>
      <c r="Y56" s="129"/>
      <c r="Z56" s="129"/>
      <c r="AA56" s="63"/>
      <c r="AB56" s="64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4"/>
      <c r="AP56" s="64"/>
      <c r="AQ56" s="64"/>
      <c r="AR56" s="64"/>
      <c r="AS56" s="64"/>
      <c r="AT56" s="63"/>
      <c r="AU56" s="63"/>
      <c r="AV56" s="63"/>
      <c r="AW56" s="63"/>
      <c r="AX56" s="65"/>
      <c r="AY56" s="65"/>
      <c r="AZ56" s="66"/>
      <c r="BA56" s="66"/>
      <c r="BB56" s="66"/>
      <c r="BC56" s="66"/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/>
      <c r="BZ56" s="65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E56" s="65"/>
      <c r="DF56" s="65"/>
      <c r="DG56" s="65"/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59"/>
    </row>
    <row r="57" spans="1:122" s="58" customFormat="1" ht="15.75" customHeight="1" x14ac:dyDescent="0.2">
      <c r="A57" s="96">
        <v>49</v>
      </c>
      <c r="B57" s="95"/>
      <c r="C57" s="95"/>
      <c r="D57" s="95"/>
      <c r="E57" s="95"/>
      <c r="F57" s="95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63"/>
      <c r="V57" s="63"/>
      <c r="W57" s="63"/>
      <c r="X57" s="63"/>
      <c r="Y57" s="63"/>
      <c r="Z57" s="63"/>
      <c r="AA57" s="63"/>
      <c r="AB57" s="64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4"/>
      <c r="AP57" s="64"/>
      <c r="AQ57" s="64"/>
      <c r="AR57" s="64"/>
      <c r="AS57" s="64"/>
      <c r="AT57" s="63"/>
      <c r="AU57" s="63"/>
      <c r="AV57" s="63"/>
      <c r="AW57" s="63"/>
      <c r="AX57" s="65"/>
      <c r="AY57" s="65"/>
      <c r="AZ57" s="65"/>
      <c r="BA57" s="65"/>
      <c r="BB57" s="65"/>
      <c r="BC57" s="65"/>
      <c r="BD57" s="65"/>
      <c r="BE57" s="65"/>
      <c r="BF57" s="65"/>
      <c r="BG57" s="65"/>
      <c r="BH57" s="65"/>
      <c r="BI57" s="65"/>
      <c r="BJ57" s="65"/>
      <c r="BK57" s="65"/>
      <c r="BL57" s="65"/>
      <c r="BM57" s="65"/>
      <c r="BN57" s="65"/>
      <c r="BO57" s="65"/>
      <c r="BP57" s="65"/>
      <c r="BQ57" s="65"/>
      <c r="BR57" s="65"/>
      <c r="BS57" s="65"/>
      <c r="BT57" s="65"/>
      <c r="BU57" s="65"/>
      <c r="BV57" s="65"/>
      <c r="BW57" s="65"/>
      <c r="BX57" s="65"/>
      <c r="BY57" s="65"/>
      <c r="BZ57" s="65"/>
      <c r="CA57" s="65"/>
      <c r="CB57" s="65"/>
      <c r="CC57" s="65"/>
      <c r="CD57" s="65"/>
      <c r="CE57" s="65"/>
      <c r="CF57" s="65"/>
      <c r="CG57" s="65"/>
      <c r="CH57" s="65"/>
      <c r="CI57" s="65"/>
      <c r="CJ57" s="65"/>
      <c r="CK57" s="65"/>
      <c r="CL57" s="65"/>
      <c r="CM57" s="65"/>
      <c r="CN57" s="65"/>
      <c r="CO57" s="65"/>
      <c r="CP57" s="65"/>
      <c r="CQ57" s="65"/>
      <c r="CR57" s="65"/>
      <c r="CS57" s="65"/>
      <c r="CT57" s="65"/>
      <c r="CU57" s="65"/>
      <c r="CV57" s="65"/>
      <c r="CW57" s="65"/>
      <c r="CX57" s="65"/>
      <c r="CY57" s="65"/>
      <c r="CZ57" s="65"/>
      <c r="DA57" s="65"/>
      <c r="DB57" s="65"/>
      <c r="DC57" s="65"/>
      <c r="DD57" s="65"/>
      <c r="DE57" s="65"/>
      <c r="DF57" s="65"/>
      <c r="DG57" s="65"/>
      <c r="DH57" s="65"/>
      <c r="DI57" s="65"/>
      <c r="DJ57" s="65"/>
      <c r="DK57" s="65"/>
      <c r="DL57" s="65"/>
      <c r="DM57" s="65"/>
      <c r="DN57" s="65"/>
      <c r="DO57" s="65"/>
      <c r="DP57" s="65"/>
      <c r="DQ57" s="65"/>
      <c r="DR57" s="59"/>
    </row>
    <row r="58" spans="1:122" s="58" customFormat="1" ht="15.75" customHeight="1" x14ac:dyDescent="0.2">
      <c r="A58" s="96">
        <v>50</v>
      </c>
      <c r="B58" s="95"/>
      <c r="C58" s="95"/>
      <c r="D58" s="95"/>
      <c r="E58" s="95"/>
      <c r="F58" s="95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63"/>
      <c r="V58" s="63"/>
      <c r="W58" s="63"/>
      <c r="X58" s="63"/>
      <c r="Y58" s="63"/>
      <c r="Z58" s="63"/>
      <c r="AA58" s="63"/>
      <c r="AB58" s="64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4"/>
      <c r="AP58" s="64"/>
      <c r="AQ58" s="64"/>
      <c r="AR58" s="64"/>
      <c r="AS58" s="64"/>
      <c r="AT58" s="63"/>
      <c r="AU58" s="63"/>
      <c r="AV58" s="63"/>
      <c r="AW58" s="63"/>
      <c r="AX58" s="65"/>
      <c r="AY58" s="65"/>
      <c r="AZ58" s="65"/>
      <c r="BA58" s="65"/>
      <c r="BB58" s="65"/>
      <c r="BC58" s="65"/>
      <c r="BD58" s="65"/>
      <c r="BE58" s="65"/>
      <c r="BF58" s="65"/>
      <c r="BG58" s="65"/>
      <c r="BH58" s="65"/>
      <c r="BI58" s="65"/>
      <c r="BJ58" s="65"/>
      <c r="BK58" s="65"/>
      <c r="BL58" s="65"/>
      <c r="BM58" s="65"/>
      <c r="BN58" s="65"/>
      <c r="BO58" s="65"/>
      <c r="BP58" s="65"/>
      <c r="BQ58" s="65"/>
      <c r="BR58" s="65"/>
      <c r="BS58" s="65"/>
      <c r="BT58" s="65"/>
      <c r="BU58" s="65"/>
      <c r="BV58" s="65"/>
      <c r="BW58" s="65"/>
      <c r="BX58" s="65"/>
      <c r="BY58" s="65"/>
      <c r="BZ58" s="65"/>
      <c r="CA58" s="65"/>
      <c r="CB58" s="65"/>
      <c r="CC58" s="65"/>
      <c r="CD58" s="65"/>
      <c r="CE58" s="65"/>
      <c r="CF58" s="65"/>
      <c r="CG58" s="65"/>
      <c r="CH58" s="65"/>
      <c r="CI58" s="65"/>
      <c r="CJ58" s="65"/>
      <c r="CK58" s="65"/>
      <c r="CL58" s="65"/>
      <c r="CM58" s="65"/>
      <c r="CN58" s="65"/>
      <c r="CO58" s="65"/>
      <c r="CP58" s="65"/>
      <c r="CQ58" s="65"/>
      <c r="CR58" s="65"/>
      <c r="CS58" s="65"/>
      <c r="CT58" s="65"/>
      <c r="CU58" s="65"/>
      <c r="CV58" s="65"/>
      <c r="CW58" s="65"/>
      <c r="CX58" s="65"/>
      <c r="CY58" s="65"/>
      <c r="CZ58" s="65"/>
      <c r="DA58" s="65"/>
      <c r="DB58" s="65"/>
      <c r="DC58" s="65"/>
      <c r="DD58" s="65"/>
      <c r="DE58" s="65"/>
      <c r="DF58" s="65"/>
      <c r="DG58" s="65"/>
      <c r="DH58" s="65"/>
      <c r="DI58" s="65"/>
      <c r="DJ58" s="65"/>
      <c r="DK58" s="65"/>
      <c r="DL58" s="65"/>
      <c r="DM58" s="65"/>
      <c r="DN58" s="65"/>
      <c r="DO58" s="65"/>
      <c r="DP58" s="65"/>
      <c r="DQ58" s="65"/>
      <c r="DR58" s="59"/>
    </row>
    <row r="59" spans="1:122" s="58" customFormat="1" ht="15.75" customHeight="1" x14ac:dyDescent="0.2">
      <c r="A59" s="96">
        <v>51</v>
      </c>
      <c r="B59" s="95"/>
      <c r="C59" s="95"/>
      <c r="D59" s="95"/>
      <c r="E59" s="95"/>
      <c r="F59" s="95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63"/>
      <c r="V59" s="63"/>
      <c r="W59" s="63" t="s">
        <v>73</v>
      </c>
      <c r="X59" s="63">
        <f>MIN(B9:B1008)</f>
        <v>0</v>
      </c>
      <c r="Y59" s="63"/>
      <c r="Z59" s="63"/>
      <c r="AA59" s="63"/>
      <c r="AB59" s="64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4"/>
      <c r="AP59" s="64"/>
      <c r="AQ59" s="64"/>
      <c r="AR59" s="64"/>
      <c r="AS59" s="64"/>
      <c r="AT59" s="63"/>
      <c r="AU59" s="63"/>
      <c r="AV59" s="63"/>
      <c r="AW59" s="63"/>
      <c r="AX59" s="65"/>
      <c r="AY59" s="65"/>
      <c r="AZ59" s="65"/>
      <c r="BA59" s="65"/>
      <c r="BB59" s="65"/>
      <c r="BC59" s="65"/>
      <c r="BD59" s="65"/>
      <c r="BE59" s="65"/>
      <c r="BF59" s="65"/>
      <c r="BG59" s="65"/>
      <c r="BH59" s="65"/>
      <c r="BI59" s="65"/>
      <c r="BJ59" s="65"/>
      <c r="BK59" s="65"/>
      <c r="BL59" s="65"/>
      <c r="BM59" s="65"/>
      <c r="BN59" s="65"/>
      <c r="BO59" s="65"/>
      <c r="BP59" s="65"/>
      <c r="BQ59" s="65"/>
      <c r="BR59" s="65"/>
      <c r="BS59" s="65"/>
      <c r="BT59" s="65"/>
      <c r="BU59" s="65"/>
      <c r="BV59" s="65"/>
      <c r="BW59" s="65"/>
      <c r="BX59" s="65"/>
      <c r="BY59" s="65"/>
      <c r="BZ59" s="65"/>
      <c r="CA59" s="65"/>
      <c r="CB59" s="65"/>
      <c r="CC59" s="65"/>
      <c r="CD59" s="65"/>
      <c r="CE59" s="65"/>
      <c r="CF59" s="65"/>
      <c r="CG59" s="65"/>
      <c r="CH59" s="65"/>
      <c r="CI59" s="65"/>
      <c r="CJ59" s="65"/>
      <c r="CK59" s="65"/>
      <c r="CL59" s="65"/>
      <c r="CM59" s="65"/>
      <c r="CN59" s="65"/>
      <c r="CO59" s="65"/>
      <c r="CP59" s="65"/>
      <c r="CQ59" s="65"/>
      <c r="CR59" s="65"/>
      <c r="CS59" s="65"/>
      <c r="CT59" s="65"/>
      <c r="CU59" s="65"/>
      <c r="CV59" s="65"/>
      <c r="CW59" s="65"/>
      <c r="CX59" s="65"/>
      <c r="CY59" s="65"/>
      <c r="CZ59" s="65"/>
      <c r="DA59" s="65"/>
      <c r="DB59" s="65"/>
      <c r="DC59" s="65"/>
      <c r="DD59" s="65"/>
      <c r="DE59" s="65"/>
      <c r="DF59" s="65"/>
      <c r="DG59" s="65"/>
      <c r="DH59" s="65"/>
      <c r="DI59" s="65"/>
      <c r="DJ59" s="65"/>
      <c r="DK59" s="65"/>
      <c r="DL59" s="65"/>
      <c r="DM59" s="65"/>
      <c r="DN59" s="65"/>
      <c r="DO59" s="65"/>
      <c r="DP59" s="65"/>
      <c r="DQ59" s="65"/>
      <c r="DR59" s="59"/>
    </row>
    <row r="60" spans="1:122" s="58" customFormat="1" ht="15.75" customHeight="1" x14ac:dyDescent="0.2">
      <c r="A60" s="96">
        <v>52</v>
      </c>
      <c r="B60" s="95"/>
      <c r="C60" s="95"/>
      <c r="D60" s="95"/>
      <c r="E60" s="95"/>
      <c r="F60" s="95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63"/>
      <c r="V60" s="63"/>
      <c r="W60" s="63" t="s">
        <v>86</v>
      </c>
      <c r="X60" s="63">
        <f>MAX(B9:B1008)</f>
        <v>0</v>
      </c>
      <c r="Y60" s="63" t="s">
        <v>133</v>
      </c>
      <c r="Z60" s="63"/>
      <c r="AA60" s="63"/>
      <c r="AB60" s="64"/>
      <c r="AC60" s="63" t="s">
        <v>73</v>
      </c>
      <c r="AD60" s="63">
        <f>MIN(C9:C1008)</f>
        <v>0</v>
      </c>
      <c r="AE60" s="63" t="s">
        <v>133</v>
      </c>
      <c r="AF60" s="63"/>
      <c r="AG60" s="63"/>
      <c r="AH60" s="63"/>
      <c r="AI60" s="63" t="s">
        <v>73</v>
      </c>
      <c r="AJ60" s="63">
        <f>MIN(D9:D1008)</f>
        <v>0</v>
      </c>
      <c r="AK60" s="63" t="s">
        <v>133</v>
      </c>
      <c r="AL60" s="63"/>
      <c r="AM60" s="63"/>
      <c r="AN60" s="63"/>
      <c r="AO60" s="64" t="s">
        <v>73</v>
      </c>
      <c r="AP60" s="64">
        <f>MIN(E9:E1008)</f>
        <v>0</v>
      </c>
      <c r="AQ60" s="64" t="s">
        <v>133</v>
      </c>
      <c r="AR60" s="64"/>
      <c r="AS60" s="64"/>
      <c r="AT60" s="63" t="s">
        <v>73</v>
      </c>
      <c r="AU60" s="63">
        <f>MIN(F9:F1008)</f>
        <v>0</v>
      </c>
      <c r="AV60" s="63" t="s">
        <v>133</v>
      </c>
      <c r="AW60" s="63"/>
      <c r="AX60" s="65"/>
      <c r="AY60" s="65" t="s">
        <v>73</v>
      </c>
      <c r="AZ60" s="65"/>
      <c r="BA60" s="65"/>
      <c r="BB60" s="65"/>
      <c r="BC60" s="65"/>
      <c r="BD60" s="65"/>
      <c r="BE60" s="65"/>
      <c r="BF60" s="65"/>
      <c r="BG60" s="65"/>
      <c r="BH60" s="65"/>
      <c r="BI60" s="65"/>
      <c r="BJ60" s="65"/>
      <c r="BK60" s="65"/>
      <c r="BL60" s="65"/>
      <c r="BM60" s="65"/>
      <c r="BN60" s="65"/>
      <c r="BO60" s="65"/>
      <c r="BP60" s="65"/>
      <c r="BQ60" s="65"/>
      <c r="BR60" s="65"/>
      <c r="BS60" s="65"/>
      <c r="BT60" s="65"/>
      <c r="BU60" s="65"/>
      <c r="BV60" s="65"/>
      <c r="BW60" s="65"/>
      <c r="BX60" s="65"/>
      <c r="BY60" s="65"/>
      <c r="BZ60" s="65"/>
      <c r="CA60" s="65"/>
      <c r="CB60" s="65"/>
      <c r="CC60" s="65"/>
      <c r="CD60" s="65"/>
      <c r="CE60" s="65"/>
      <c r="CF60" s="65"/>
      <c r="CG60" s="65"/>
      <c r="CH60" s="65"/>
      <c r="CI60" s="65"/>
      <c r="CJ60" s="65"/>
      <c r="CK60" s="65"/>
      <c r="CL60" s="65"/>
      <c r="CM60" s="65"/>
      <c r="CN60" s="65"/>
      <c r="CO60" s="65"/>
      <c r="CP60" s="65"/>
      <c r="CQ60" s="65"/>
      <c r="CR60" s="65"/>
      <c r="CS60" s="65"/>
      <c r="CT60" s="65"/>
      <c r="CU60" s="65"/>
      <c r="CV60" s="65"/>
      <c r="CW60" s="65"/>
      <c r="CX60" s="65"/>
      <c r="CY60" s="65"/>
      <c r="CZ60" s="65"/>
      <c r="DA60" s="65"/>
      <c r="DB60" s="65"/>
      <c r="DC60" s="65"/>
      <c r="DD60" s="65"/>
      <c r="DE60" s="65"/>
      <c r="DF60" s="65"/>
      <c r="DG60" s="65"/>
      <c r="DH60" s="65"/>
      <c r="DI60" s="65"/>
      <c r="DJ60" s="65"/>
      <c r="DK60" s="65"/>
      <c r="DL60" s="65"/>
      <c r="DM60" s="65"/>
      <c r="DN60" s="65"/>
      <c r="DO60" s="65"/>
      <c r="DP60" s="65"/>
      <c r="DQ60" s="65"/>
      <c r="DR60" s="59"/>
    </row>
    <row r="61" spans="1:122" s="58" customFormat="1" ht="15.75" customHeight="1" x14ac:dyDescent="0.2">
      <c r="A61" s="96">
        <v>53</v>
      </c>
      <c r="B61" s="95"/>
      <c r="C61" s="95"/>
      <c r="D61" s="95"/>
      <c r="E61" s="95"/>
      <c r="F61" s="95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63"/>
      <c r="V61" s="63"/>
      <c r="W61" s="63" t="s">
        <v>134</v>
      </c>
      <c r="X61" s="63" t="e">
        <f>AVERAGE(B9:B1008)</f>
        <v>#DIV/0!</v>
      </c>
      <c r="Y61" s="63">
        <f>+(X60-X59)/20</f>
        <v>0</v>
      </c>
      <c r="Z61" s="63" t="s">
        <v>135</v>
      </c>
      <c r="AA61" s="63" t="s">
        <v>136</v>
      </c>
      <c r="AB61" s="64"/>
      <c r="AC61" s="63" t="s">
        <v>86</v>
      </c>
      <c r="AD61" s="63">
        <f>MAX(C9:C1008)</f>
        <v>0</v>
      </c>
      <c r="AE61" s="63">
        <f>+(AD61-AD60)/20</f>
        <v>0</v>
      </c>
      <c r="AF61" s="63" t="s">
        <v>135</v>
      </c>
      <c r="AG61" s="63" t="s">
        <v>136</v>
      </c>
      <c r="AH61" s="63"/>
      <c r="AI61" s="63" t="s">
        <v>86</v>
      </c>
      <c r="AJ61" s="63">
        <f>MAX(D9:D1008)</f>
        <v>0</v>
      </c>
      <c r="AK61" s="63">
        <f>+(AJ61-AJ60)/20</f>
        <v>0</v>
      </c>
      <c r="AL61" s="63" t="s">
        <v>135</v>
      </c>
      <c r="AM61" s="63" t="s">
        <v>136</v>
      </c>
      <c r="AN61" s="63"/>
      <c r="AO61" s="64" t="s">
        <v>86</v>
      </c>
      <c r="AP61" s="64">
        <f>MAX(E9:E1008)</f>
        <v>0</v>
      </c>
      <c r="AQ61" s="64">
        <f>+(AP61-AP60)/20</f>
        <v>0</v>
      </c>
      <c r="AR61" s="64" t="s">
        <v>135</v>
      </c>
      <c r="AS61" s="64" t="s">
        <v>136</v>
      </c>
      <c r="AT61" s="63" t="s">
        <v>86</v>
      </c>
      <c r="AU61" s="63">
        <f>MAX(F9:F1008)</f>
        <v>0</v>
      </c>
      <c r="AV61" s="63">
        <f>+(AU61-AU60)/20</f>
        <v>0</v>
      </c>
      <c r="AW61" s="63" t="s">
        <v>135</v>
      </c>
      <c r="AX61" s="65" t="s">
        <v>136</v>
      </c>
      <c r="AY61" s="65" t="s">
        <v>86</v>
      </c>
      <c r="AZ61" s="65"/>
      <c r="BA61" s="65"/>
      <c r="BB61" s="65"/>
      <c r="BC61" s="65"/>
      <c r="BD61" s="65"/>
      <c r="BE61" s="65"/>
      <c r="BF61" s="65"/>
      <c r="BG61" s="65"/>
      <c r="BH61" s="65"/>
      <c r="BI61" s="65"/>
      <c r="BJ61" s="65"/>
      <c r="BK61" s="65"/>
      <c r="BL61" s="65"/>
      <c r="BM61" s="65"/>
      <c r="BN61" s="65"/>
      <c r="BO61" s="65"/>
      <c r="BP61" s="65"/>
      <c r="BQ61" s="65"/>
      <c r="BR61" s="65"/>
      <c r="BS61" s="65"/>
      <c r="BT61" s="65"/>
      <c r="BU61" s="65"/>
      <c r="BV61" s="65"/>
      <c r="BW61" s="65"/>
      <c r="BX61" s="65"/>
      <c r="BY61" s="65"/>
      <c r="BZ61" s="65"/>
      <c r="CA61" s="65"/>
      <c r="CB61" s="65"/>
      <c r="CC61" s="65"/>
      <c r="CD61" s="65"/>
      <c r="CE61" s="65"/>
      <c r="CF61" s="65"/>
      <c r="CG61" s="65"/>
      <c r="CH61" s="65"/>
      <c r="CI61" s="65"/>
      <c r="CJ61" s="65"/>
      <c r="CK61" s="65"/>
      <c r="CL61" s="65"/>
      <c r="CM61" s="65"/>
      <c r="CN61" s="65"/>
      <c r="CO61" s="65"/>
      <c r="CP61" s="65"/>
      <c r="CQ61" s="65"/>
      <c r="CR61" s="65"/>
      <c r="CS61" s="65"/>
      <c r="CT61" s="65"/>
      <c r="CU61" s="65"/>
      <c r="CV61" s="65"/>
      <c r="CW61" s="65"/>
      <c r="CX61" s="65"/>
      <c r="CY61" s="65"/>
      <c r="CZ61" s="65"/>
      <c r="DA61" s="65"/>
      <c r="DB61" s="65"/>
      <c r="DC61" s="65"/>
      <c r="DD61" s="65"/>
      <c r="DE61" s="65"/>
      <c r="DF61" s="65"/>
      <c r="DG61" s="65"/>
      <c r="DH61" s="65"/>
      <c r="DI61" s="65"/>
      <c r="DJ61" s="65"/>
      <c r="DK61" s="65"/>
      <c r="DL61" s="65"/>
      <c r="DM61" s="65"/>
      <c r="DN61" s="65"/>
      <c r="DO61" s="65"/>
      <c r="DP61" s="65"/>
      <c r="DQ61" s="65"/>
      <c r="DR61" s="59"/>
    </row>
    <row r="62" spans="1:122" s="58" customFormat="1" ht="15.75" customHeight="1" x14ac:dyDescent="0.2">
      <c r="A62" s="96">
        <v>54</v>
      </c>
      <c r="B62" s="95"/>
      <c r="C62" s="95"/>
      <c r="D62" s="95"/>
      <c r="E62" s="95"/>
      <c r="F62" s="95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63"/>
      <c r="V62" s="63"/>
      <c r="W62" s="63"/>
      <c r="X62" s="63">
        <v>1</v>
      </c>
      <c r="Y62" s="63" t="s">
        <v>137</v>
      </c>
      <c r="Z62" s="63" t="e">
        <f>STDEV(B9:B1008)</f>
        <v>#DIV/0!</v>
      </c>
      <c r="AA62" s="63"/>
      <c r="AB62" s="64"/>
      <c r="AC62" s="63" t="s">
        <v>134</v>
      </c>
      <c r="AD62" s="63" t="e">
        <f>AVERAGE(C9:C1008)</f>
        <v>#DIV/0!</v>
      </c>
      <c r="AE62" s="63" t="s">
        <v>137</v>
      </c>
      <c r="AF62" s="63" t="e">
        <f>STDEV(C9:C1008)</f>
        <v>#DIV/0!</v>
      </c>
      <c r="AG62" s="63"/>
      <c r="AH62" s="63"/>
      <c r="AI62" s="63" t="s">
        <v>134</v>
      </c>
      <c r="AJ62" s="63" t="e">
        <f>AVERAGE(D9:D1008)</f>
        <v>#DIV/0!</v>
      </c>
      <c r="AK62" s="63" t="s">
        <v>137</v>
      </c>
      <c r="AL62" s="63" t="e">
        <f>STDEV(D9:D1008)</f>
        <v>#DIV/0!</v>
      </c>
      <c r="AM62" s="63"/>
      <c r="AN62" s="63"/>
      <c r="AO62" s="64" t="s">
        <v>134</v>
      </c>
      <c r="AP62" s="64" t="e">
        <f>AVERAGE(E9:E1008)</f>
        <v>#DIV/0!</v>
      </c>
      <c r="AQ62" s="64" t="s">
        <v>137</v>
      </c>
      <c r="AR62" s="64" t="e">
        <f>STDEV(E9:E1008)</f>
        <v>#DIV/0!</v>
      </c>
      <c r="AS62" s="64"/>
      <c r="AT62" s="63" t="s">
        <v>134</v>
      </c>
      <c r="AU62" s="63" t="e">
        <f>AVERAGE(F9:F1008)</f>
        <v>#DIV/0!</v>
      </c>
      <c r="AV62" s="63" t="s">
        <v>137</v>
      </c>
      <c r="AW62" s="63" t="e">
        <f>STDEV(F9:F1008)</f>
        <v>#DIV/0!</v>
      </c>
      <c r="AX62" s="65"/>
      <c r="AY62" s="65" t="s">
        <v>134</v>
      </c>
      <c r="AZ62" s="65"/>
      <c r="BA62" s="65"/>
      <c r="BB62" s="65"/>
      <c r="BC62" s="65"/>
      <c r="BD62" s="65"/>
      <c r="BE62" s="65"/>
      <c r="BF62" s="65"/>
      <c r="BG62" s="65"/>
      <c r="BH62" s="65"/>
      <c r="BI62" s="65"/>
      <c r="BJ62" s="65"/>
      <c r="BK62" s="65"/>
      <c r="BL62" s="65"/>
      <c r="BM62" s="65"/>
      <c r="BN62" s="65"/>
      <c r="BO62" s="65"/>
      <c r="BP62" s="65"/>
      <c r="BQ62" s="65"/>
      <c r="BR62" s="65"/>
      <c r="BS62" s="65"/>
      <c r="BT62" s="65"/>
      <c r="BU62" s="65"/>
      <c r="BV62" s="65"/>
      <c r="BW62" s="65"/>
      <c r="BX62" s="65"/>
      <c r="BY62" s="65"/>
      <c r="BZ62" s="65"/>
      <c r="CA62" s="65"/>
      <c r="CB62" s="65"/>
      <c r="CC62" s="65"/>
      <c r="CD62" s="65"/>
      <c r="CE62" s="65"/>
      <c r="CF62" s="65"/>
      <c r="CG62" s="65"/>
      <c r="CH62" s="65"/>
      <c r="CI62" s="65"/>
      <c r="CJ62" s="65"/>
      <c r="CK62" s="65"/>
      <c r="CL62" s="65"/>
      <c r="CM62" s="65"/>
      <c r="CN62" s="65"/>
      <c r="CO62" s="65"/>
      <c r="CP62" s="65"/>
      <c r="CQ62" s="65"/>
      <c r="CR62" s="65"/>
      <c r="CS62" s="65"/>
      <c r="CT62" s="65"/>
      <c r="CU62" s="65"/>
      <c r="CV62" s="65"/>
      <c r="CW62" s="65"/>
      <c r="CX62" s="65"/>
      <c r="CY62" s="65"/>
      <c r="CZ62" s="65"/>
      <c r="DA62" s="65"/>
      <c r="DB62" s="65"/>
      <c r="DC62" s="65"/>
      <c r="DD62" s="65"/>
      <c r="DE62" s="65"/>
      <c r="DF62" s="65"/>
      <c r="DG62" s="65"/>
      <c r="DH62" s="65"/>
      <c r="DI62" s="65"/>
      <c r="DJ62" s="65"/>
      <c r="DK62" s="65"/>
      <c r="DL62" s="65"/>
      <c r="DM62" s="65"/>
      <c r="DN62" s="65"/>
      <c r="DO62" s="65"/>
      <c r="DP62" s="65"/>
      <c r="DQ62" s="65"/>
      <c r="DR62" s="59"/>
    </row>
    <row r="63" spans="1:122" s="58" customFormat="1" ht="15.75" customHeight="1" x14ac:dyDescent="0.2">
      <c r="A63" s="96">
        <v>55</v>
      </c>
      <c r="B63" s="95"/>
      <c r="C63" s="95"/>
      <c r="D63" s="95"/>
      <c r="E63" s="95"/>
      <c r="F63" s="95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63"/>
      <c r="V63" s="63"/>
      <c r="W63" s="63"/>
      <c r="X63" s="63">
        <v>2</v>
      </c>
      <c r="Y63" s="63">
        <f>X59</f>
        <v>0</v>
      </c>
      <c r="Z63" s="63">
        <f>FREQUENCY($B$9:$B$1008,Y63)</f>
        <v>0</v>
      </c>
      <c r="AA63" s="63" t="e">
        <f t="shared" ref="AA63:AA84" si="2">NORMDIST(Y63,$X$61,$Z$62,FALSE)</f>
        <v>#DIV/0!</v>
      </c>
      <c r="AB63" s="64"/>
      <c r="AC63" s="63"/>
      <c r="AD63" s="63">
        <v>1</v>
      </c>
      <c r="AE63" s="63">
        <f>AD60</f>
        <v>0</v>
      </c>
      <c r="AF63" s="63">
        <f>FREQUENCY($C$9:$C$28,AE63)</f>
        <v>0</v>
      </c>
      <c r="AG63" s="63" t="e">
        <f>NORMDIST(AE63,$AD$62,$AF$62,FALSE)</f>
        <v>#DIV/0!</v>
      </c>
      <c r="AH63" s="63"/>
      <c r="AI63" s="63"/>
      <c r="AJ63" s="63">
        <v>1</v>
      </c>
      <c r="AK63" s="63">
        <f>AJ60</f>
        <v>0</v>
      </c>
      <c r="AL63" s="63">
        <f>FREQUENCY($D$9:$D$28,AK63)</f>
        <v>0</v>
      </c>
      <c r="AM63" s="63" t="e">
        <f>NORMDIST(AK63,$AJ$62,$AL$62,FALSE)</f>
        <v>#DIV/0!</v>
      </c>
      <c r="AN63" s="63"/>
      <c r="AO63" s="64"/>
      <c r="AP63" s="64">
        <v>1</v>
      </c>
      <c r="AQ63" s="64">
        <f>AP60</f>
        <v>0</v>
      </c>
      <c r="AR63" s="64">
        <f>FREQUENCY($E$9:$E$1008,AQ63)</f>
        <v>0</v>
      </c>
      <c r="AS63" s="64" t="e">
        <f>NORMDIST(AQ63,$AP$62,$AR$62,FALSE)</f>
        <v>#DIV/0!</v>
      </c>
      <c r="AT63" s="63"/>
      <c r="AU63" s="63">
        <v>1</v>
      </c>
      <c r="AV63" s="63">
        <f>AU60</f>
        <v>0</v>
      </c>
      <c r="AW63" s="63">
        <f>FREQUENCY($F$9:$F$1008,AV63)</f>
        <v>0</v>
      </c>
      <c r="AX63" s="65" t="e">
        <f>NORMDIST(AV63,$AU$62,$AW$62,FALSE)</f>
        <v>#DIV/0!</v>
      </c>
      <c r="AY63" s="65"/>
      <c r="AZ63" s="65"/>
      <c r="BA63" s="65"/>
      <c r="BB63" s="65"/>
      <c r="BC63" s="65"/>
      <c r="BD63" s="65"/>
      <c r="BE63" s="65"/>
      <c r="BF63" s="65"/>
      <c r="BG63" s="65"/>
      <c r="BH63" s="65"/>
      <c r="BI63" s="65"/>
      <c r="BJ63" s="65"/>
      <c r="BK63" s="65"/>
      <c r="BL63" s="65"/>
      <c r="BM63" s="65"/>
      <c r="BN63" s="65"/>
      <c r="BO63" s="65"/>
      <c r="BP63" s="65"/>
      <c r="BQ63" s="65"/>
      <c r="BR63" s="65"/>
      <c r="BS63" s="65"/>
      <c r="BT63" s="65"/>
      <c r="BU63" s="65"/>
      <c r="BV63" s="65"/>
      <c r="BW63" s="65"/>
      <c r="BX63" s="65"/>
      <c r="BY63" s="65"/>
      <c r="BZ63" s="65"/>
      <c r="CA63" s="65"/>
      <c r="CB63" s="65"/>
      <c r="CC63" s="65"/>
      <c r="CD63" s="65"/>
      <c r="CE63" s="65"/>
      <c r="CF63" s="65"/>
      <c r="CG63" s="65"/>
      <c r="CH63" s="65"/>
      <c r="CI63" s="65"/>
      <c r="CJ63" s="65"/>
      <c r="CK63" s="65"/>
      <c r="CL63" s="65"/>
      <c r="CM63" s="65"/>
      <c r="CN63" s="65"/>
      <c r="CO63" s="65"/>
      <c r="CP63" s="65"/>
      <c r="CQ63" s="65"/>
      <c r="CR63" s="65"/>
      <c r="CS63" s="65"/>
      <c r="CT63" s="65"/>
      <c r="CU63" s="65"/>
      <c r="CV63" s="65"/>
      <c r="CW63" s="65"/>
      <c r="CX63" s="65"/>
      <c r="CY63" s="65"/>
      <c r="CZ63" s="65"/>
      <c r="DA63" s="65"/>
      <c r="DB63" s="65"/>
      <c r="DC63" s="65"/>
      <c r="DD63" s="65"/>
      <c r="DE63" s="65"/>
      <c r="DF63" s="65"/>
      <c r="DG63" s="65"/>
      <c r="DH63" s="65"/>
      <c r="DI63" s="65"/>
      <c r="DJ63" s="65"/>
      <c r="DK63" s="65"/>
      <c r="DL63" s="65"/>
      <c r="DM63" s="65"/>
      <c r="DN63" s="65"/>
      <c r="DO63" s="65"/>
      <c r="DP63" s="65"/>
      <c r="DQ63" s="65"/>
      <c r="DR63" s="59"/>
    </row>
    <row r="64" spans="1:122" s="58" customFormat="1" ht="15.75" customHeight="1" x14ac:dyDescent="0.2">
      <c r="A64" s="96">
        <v>56</v>
      </c>
      <c r="B64" s="95"/>
      <c r="C64" s="95"/>
      <c r="D64" s="95"/>
      <c r="E64" s="95"/>
      <c r="F64" s="95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63"/>
      <c r="V64" s="63"/>
      <c r="W64" s="63"/>
      <c r="X64" s="63">
        <v>3</v>
      </c>
      <c r="Y64" s="63">
        <f>+Y63+Y61</f>
        <v>0</v>
      </c>
      <c r="Z64" s="63">
        <f>(FREQUENCY($B$9:$B$1008,Y64))-Z63</f>
        <v>0</v>
      </c>
      <c r="AA64" s="63" t="e">
        <f t="shared" si="2"/>
        <v>#DIV/0!</v>
      </c>
      <c r="AB64" s="64"/>
      <c r="AC64" s="63"/>
      <c r="AD64" s="63">
        <v>2</v>
      </c>
      <c r="AE64" s="63">
        <f>+AE63+AE61</f>
        <v>0</v>
      </c>
      <c r="AF64" s="63">
        <f>(FREQUENCY($C$9:$C$1008,AE64))-AF63</f>
        <v>0</v>
      </c>
      <c r="AG64" s="63" t="e">
        <f>NORMDIST(AE64,$AD$62,$AF$62,FALSE)</f>
        <v>#DIV/0!</v>
      </c>
      <c r="AH64" s="63"/>
      <c r="AI64" s="63"/>
      <c r="AJ64" s="63">
        <v>2</v>
      </c>
      <c r="AK64" s="63">
        <f>+AK63+AK61</f>
        <v>0</v>
      </c>
      <c r="AL64" s="63">
        <f>(FREQUENCY($D$9:$D$1008,AK64))-AL63</f>
        <v>0</v>
      </c>
      <c r="AM64" s="63" t="e">
        <f t="shared" ref="AM64:AM84" si="3">NORMDIST(AK64,$AJ$62,$AL$62,FALSE)</f>
        <v>#DIV/0!</v>
      </c>
      <c r="AN64" s="63"/>
      <c r="AO64" s="64"/>
      <c r="AP64" s="64">
        <v>2</v>
      </c>
      <c r="AQ64" s="64">
        <f>+AQ63+AQ61</f>
        <v>0</v>
      </c>
      <c r="AR64" s="64">
        <f>(FREQUENCY($E$9:$E$1008,AQ64))-AR63</f>
        <v>0</v>
      </c>
      <c r="AS64" s="64" t="e">
        <f t="shared" ref="AS64:AS84" si="4">NORMDIST(AQ64,$AP$62,$AR$62,FALSE)</f>
        <v>#DIV/0!</v>
      </c>
      <c r="AT64" s="63"/>
      <c r="AU64" s="63">
        <v>2</v>
      </c>
      <c r="AV64" s="63">
        <f>+AV63+AV61</f>
        <v>0</v>
      </c>
      <c r="AW64" s="63">
        <f>(FREQUENCY($F$9:$F$1008,AV64))-AW63</f>
        <v>0</v>
      </c>
      <c r="AX64" s="65" t="e">
        <f t="shared" ref="AX64:AX84" si="5">NORMDIST(AV64,$AU$62,$AW$62,FALSE)</f>
        <v>#DIV/0!</v>
      </c>
      <c r="AY64" s="65"/>
      <c r="AZ64" s="65"/>
      <c r="BA64" s="65"/>
      <c r="BB64" s="65"/>
      <c r="BC64" s="65"/>
      <c r="BD64" s="65"/>
      <c r="BE64" s="65"/>
      <c r="BF64" s="65"/>
      <c r="BG64" s="65"/>
      <c r="BH64" s="65"/>
      <c r="BI64" s="65"/>
      <c r="BJ64" s="65"/>
      <c r="BK64" s="65"/>
      <c r="BL64" s="65"/>
      <c r="BM64" s="65"/>
      <c r="BN64" s="65"/>
      <c r="BO64" s="65"/>
      <c r="BP64" s="65"/>
      <c r="BQ64" s="65"/>
      <c r="BR64" s="65"/>
      <c r="BS64" s="65"/>
      <c r="BT64" s="65"/>
      <c r="BU64" s="65"/>
      <c r="BV64" s="65"/>
      <c r="BW64" s="65"/>
      <c r="BX64" s="65"/>
      <c r="BY64" s="65"/>
      <c r="BZ64" s="65"/>
      <c r="CA64" s="65"/>
      <c r="CB64" s="65"/>
      <c r="CC64" s="65"/>
      <c r="CD64" s="65"/>
      <c r="CE64" s="65"/>
      <c r="CF64" s="65"/>
      <c r="CG64" s="65"/>
      <c r="CH64" s="65"/>
      <c r="CI64" s="65"/>
      <c r="CJ64" s="65"/>
      <c r="CK64" s="65"/>
      <c r="CL64" s="65"/>
      <c r="CM64" s="65"/>
      <c r="CN64" s="65"/>
      <c r="CO64" s="65"/>
      <c r="CP64" s="65"/>
      <c r="CQ64" s="65"/>
      <c r="CR64" s="65"/>
      <c r="CS64" s="65"/>
      <c r="CT64" s="65"/>
      <c r="CU64" s="65"/>
      <c r="CV64" s="65"/>
      <c r="CW64" s="65"/>
      <c r="CX64" s="65"/>
      <c r="CY64" s="65"/>
      <c r="CZ64" s="65"/>
      <c r="DA64" s="65"/>
      <c r="DB64" s="65"/>
      <c r="DC64" s="65"/>
      <c r="DD64" s="65"/>
      <c r="DE64" s="65"/>
      <c r="DF64" s="65"/>
      <c r="DG64" s="65"/>
      <c r="DH64" s="65"/>
      <c r="DI64" s="65"/>
      <c r="DJ64" s="65"/>
      <c r="DK64" s="65"/>
      <c r="DL64" s="65"/>
      <c r="DM64" s="65"/>
      <c r="DN64" s="65"/>
      <c r="DO64" s="65"/>
      <c r="DP64" s="65"/>
      <c r="DQ64" s="65"/>
      <c r="DR64" s="59"/>
    </row>
    <row r="65" spans="1:122" s="58" customFormat="1" ht="15.75" customHeight="1" x14ac:dyDescent="0.2">
      <c r="A65" s="96">
        <v>57</v>
      </c>
      <c r="B65" s="95"/>
      <c r="C65" s="95"/>
      <c r="D65" s="95"/>
      <c r="E65" s="95"/>
      <c r="F65" s="95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63"/>
      <c r="V65" s="63"/>
      <c r="W65" s="63"/>
      <c r="X65" s="63">
        <v>4</v>
      </c>
      <c r="Y65" s="63">
        <f>+Y64+Y61</f>
        <v>0</v>
      </c>
      <c r="Z65" s="130">
        <f>FREQUENCY($B$9:$B$1008,Y65)-SUM($Z$63:Z64)</f>
        <v>0</v>
      </c>
      <c r="AA65" s="63" t="e">
        <f t="shared" si="2"/>
        <v>#DIV/0!</v>
      </c>
      <c r="AB65" s="64"/>
      <c r="AC65" s="63"/>
      <c r="AD65" s="63">
        <v>3</v>
      </c>
      <c r="AE65" s="63">
        <f>+AE64+AE61</f>
        <v>0</v>
      </c>
      <c r="AF65" s="130">
        <f>FREQUENCY($C$9:$C$1008,AE65)-SUM($AF$63:AF64)</f>
        <v>0</v>
      </c>
      <c r="AG65" s="63" t="e">
        <f>NORMDIST(AE65,$AD$62,$AF$62,FALSE)</f>
        <v>#DIV/0!</v>
      </c>
      <c r="AH65" s="63"/>
      <c r="AI65" s="63"/>
      <c r="AJ65" s="63">
        <v>3</v>
      </c>
      <c r="AK65" s="63">
        <f>+AK64+AK61</f>
        <v>0</v>
      </c>
      <c r="AL65" s="130">
        <f>FREQUENCY($D$9:$D$1008,AK65)-SUM($AL$63:AL64)</f>
        <v>0</v>
      </c>
      <c r="AM65" s="63" t="e">
        <f t="shared" si="3"/>
        <v>#DIV/0!</v>
      </c>
      <c r="AN65" s="63"/>
      <c r="AO65" s="64"/>
      <c r="AP65" s="64">
        <v>3</v>
      </c>
      <c r="AQ65" s="64">
        <f>+AQ64+AQ61</f>
        <v>0</v>
      </c>
      <c r="AR65" s="131">
        <f>FREQUENCY($E$9:$E$1008,AQ65)-SUM($AR$63:AR64)</f>
        <v>0</v>
      </c>
      <c r="AS65" s="64" t="e">
        <f t="shared" si="4"/>
        <v>#DIV/0!</v>
      </c>
      <c r="AT65" s="63"/>
      <c r="AU65" s="63">
        <v>3</v>
      </c>
      <c r="AV65" s="63">
        <f>+AV64+AV61</f>
        <v>0</v>
      </c>
      <c r="AW65" s="130">
        <f>FREQUENCY($F$9:$F$1008,AV65)-SUM($AW$63:AW64)</f>
        <v>0</v>
      </c>
      <c r="AX65" s="65" t="e">
        <f t="shared" si="5"/>
        <v>#DIV/0!</v>
      </c>
      <c r="AY65" s="65"/>
      <c r="AZ65" s="65"/>
      <c r="BA65" s="65"/>
      <c r="BB65" s="65"/>
      <c r="BC65" s="65"/>
      <c r="BD65" s="65"/>
      <c r="BE65" s="65"/>
      <c r="BF65" s="65"/>
      <c r="BG65" s="65"/>
      <c r="BH65" s="65"/>
      <c r="BI65" s="65"/>
      <c r="BJ65" s="65"/>
      <c r="BK65" s="65"/>
      <c r="BL65" s="65"/>
      <c r="BM65" s="65"/>
      <c r="BN65" s="65"/>
      <c r="BO65" s="65"/>
      <c r="BP65" s="65"/>
      <c r="BQ65" s="65"/>
      <c r="BR65" s="65"/>
      <c r="BS65" s="65"/>
      <c r="BT65" s="65"/>
      <c r="BU65" s="65"/>
      <c r="BV65" s="65"/>
      <c r="BW65" s="65"/>
      <c r="BX65" s="65"/>
      <c r="BY65" s="65"/>
      <c r="BZ65" s="65"/>
      <c r="CA65" s="65"/>
      <c r="CB65" s="65"/>
      <c r="CC65" s="65"/>
      <c r="CD65" s="65"/>
      <c r="CE65" s="65"/>
      <c r="CF65" s="65"/>
      <c r="CG65" s="65"/>
      <c r="CH65" s="65"/>
      <c r="CI65" s="65"/>
      <c r="CJ65" s="65"/>
      <c r="CK65" s="65"/>
      <c r="CL65" s="65"/>
      <c r="CM65" s="65"/>
      <c r="CN65" s="65"/>
      <c r="CO65" s="65"/>
      <c r="CP65" s="65"/>
      <c r="CQ65" s="65"/>
      <c r="CR65" s="65"/>
      <c r="CS65" s="65"/>
      <c r="CT65" s="65"/>
      <c r="CU65" s="65"/>
      <c r="CV65" s="65"/>
      <c r="CW65" s="65"/>
      <c r="CX65" s="65"/>
      <c r="CY65" s="65"/>
      <c r="CZ65" s="65"/>
      <c r="DA65" s="65"/>
      <c r="DB65" s="65"/>
      <c r="DC65" s="65"/>
      <c r="DD65" s="65"/>
      <c r="DE65" s="65"/>
      <c r="DF65" s="65"/>
      <c r="DG65" s="65"/>
      <c r="DH65" s="65"/>
      <c r="DI65" s="65"/>
      <c r="DJ65" s="65"/>
      <c r="DK65" s="65"/>
      <c r="DL65" s="65"/>
      <c r="DM65" s="65"/>
      <c r="DN65" s="65"/>
      <c r="DO65" s="65"/>
      <c r="DP65" s="65"/>
      <c r="DQ65" s="65"/>
      <c r="DR65" s="59"/>
    </row>
    <row r="66" spans="1:122" s="58" customFormat="1" ht="15.75" customHeight="1" x14ac:dyDescent="0.2">
      <c r="A66" s="96">
        <v>58</v>
      </c>
      <c r="B66" s="95"/>
      <c r="C66" s="95"/>
      <c r="D66" s="95"/>
      <c r="E66" s="95"/>
      <c r="F66" s="95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63"/>
      <c r="V66" s="63"/>
      <c r="W66" s="63"/>
      <c r="X66" s="63">
        <v>5</v>
      </c>
      <c r="Y66" s="63">
        <f>+Y65+Y61</f>
        <v>0</v>
      </c>
      <c r="Z66" s="130">
        <f>FREQUENCY($B$9:$B$1008,Y66)-SUM($Z$63:Z65)</f>
        <v>0</v>
      </c>
      <c r="AA66" s="63" t="e">
        <f t="shared" si="2"/>
        <v>#DIV/0!</v>
      </c>
      <c r="AB66" s="64"/>
      <c r="AC66" s="63"/>
      <c r="AD66" s="63">
        <v>4</v>
      </c>
      <c r="AE66" s="63">
        <f>+AE65+AE61</f>
        <v>0</v>
      </c>
      <c r="AF66" s="130">
        <f>FREQUENCY($C$9:$C$1008,AE66)-SUM($AF$63:AF65)</f>
        <v>0</v>
      </c>
      <c r="AG66" s="63" t="e">
        <f t="shared" ref="AG66:AG84" si="6">NORMDIST(AE66,$AD$62,$AF$62,FALSE)</f>
        <v>#DIV/0!</v>
      </c>
      <c r="AH66" s="63"/>
      <c r="AI66" s="63"/>
      <c r="AJ66" s="63">
        <v>4</v>
      </c>
      <c r="AK66" s="63">
        <f>+AK65+AK61</f>
        <v>0</v>
      </c>
      <c r="AL66" s="130">
        <f>FREQUENCY($D$9:$D$1008,AK66)-SUM($AL$63:AL65)</f>
        <v>0</v>
      </c>
      <c r="AM66" s="63" t="e">
        <f t="shared" si="3"/>
        <v>#DIV/0!</v>
      </c>
      <c r="AN66" s="63"/>
      <c r="AO66" s="64"/>
      <c r="AP66" s="64">
        <v>4</v>
      </c>
      <c r="AQ66" s="64">
        <f>+AQ65+AQ61</f>
        <v>0</v>
      </c>
      <c r="AR66" s="131">
        <f>FREQUENCY($E$9:$E$1008,AQ66)-SUM($AR$63:AR65)</f>
        <v>0</v>
      </c>
      <c r="AS66" s="64" t="e">
        <f t="shared" si="4"/>
        <v>#DIV/0!</v>
      </c>
      <c r="AT66" s="63"/>
      <c r="AU66" s="63">
        <v>4</v>
      </c>
      <c r="AV66" s="63">
        <f>+AV65+AV61</f>
        <v>0</v>
      </c>
      <c r="AW66" s="130">
        <f>FREQUENCY($F$9:$F$1008,AV66)-SUM($AW$63:AW65)</f>
        <v>0</v>
      </c>
      <c r="AX66" s="65" t="e">
        <f t="shared" si="5"/>
        <v>#DIV/0!</v>
      </c>
      <c r="AY66" s="65"/>
      <c r="AZ66" s="65"/>
      <c r="BA66" s="65"/>
      <c r="BB66" s="65"/>
      <c r="BC66" s="65"/>
      <c r="BD66" s="65"/>
      <c r="BE66" s="65"/>
      <c r="BF66" s="65"/>
      <c r="BG66" s="65"/>
      <c r="BH66" s="65"/>
      <c r="BI66" s="65"/>
      <c r="BJ66" s="65"/>
      <c r="BK66" s="65"/>
      <c r="BL66" s="65"/>
      <c r="BM66" s="65"/>
      <c r="BN66" s="65"/>
      <c r="BO66" s="65"/>
      <c r="BP66" s="65"/>
      <c r="BQ66" s="65"/>
      <c r="BR66" s="65"/>
      <c r="BS66" s="65"/>
      <c r="BT66" s="65"/>
      <c r="BU66" s="65"/>
      <c r="BV66" s="65"/>
      <c r="BW66" s="65"/>
      <c r="BX66" s="65"/>
      <c r="BY66" s="65"/>
      <c r="BZ66" s="65"/>
      <c r="CA66" s="65"/>
      <c r="CB66" s="65"/>
      <c r="CC66" s="65"/>
      <c r="CD66" s="65"/>
      <c r="CE66" s="65"/>
      <c r="CF66" s="65"/>
      <c r="CG66" s="65"/>
      <c r="CH66" s="65"/>
      <c r="CI66" s="65"/>
      <c r="CJ66" s="65"/>
      <c r="CK66" s="65"/>
      <c r="CL66" s="65"/>
      <c r="CM66" s="65"/>
      <c r="CN66" s="65"/>
      <c r="CO66" s="65"/>
      <c r="CP66" s="65"/>
      <c r="CQ66" s="65"/>
      <c r="CR66" s="65"/>
      <c r="CS66" s="65"/>
      <c r="CT66" s="65"/>
      <c r="CU66" s="65"/>
      <c r="CV66" s="65"/>
      <c r="CW66" s="65"/>
      <c r="CX66" s="65"/>
      <c r="CY66" s="65"/>
      <c r="CZ66" s="65"/>
      <c r="DA66" s="65"/>
      <c r="DB66" s="65"/>
      <c r="DC66" s="65"/>
      <c r="DD66" s="65"/>
      <c r="DE66" s="65"/>
      <c r="DF66" s="65"/>
      <c r="DG66" s="65"/>
      <c r="DH66" s="65"/>
      <c r="DI66" s="65"/>
      <c r="DJ66" s="65"/>
      <c r="DK66" s="65"/>
      <c r="DL66" s="65"/>
      <c r="DM66" s="65"/>
      <c r="DN66" s="65"/>
      <c r="DO66" s="65"/>
      <c r="DP66" s="65"/>
      <c r="DQ66" s="65"/>
      <c r="DR66" s="59"/>
    </row>
    <row r="67" spans="1:122" s="58" customFormat="1" ht="15.75" customHeight="1" x14ac:dyDescent="0.2">
      <c r="A67" s="96">
        <v>59</v>
      </c>
      <c r="B67" s="95"/>
      <c r="C67" s="95"/>
      <c r="D67" s="95"/>
      <c r="E67" s="95"/>
      <c r="F67" s="95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63"/>
      <c r="V67" s="63"/>
      <c r="W67" s="63"/>
      <c r="X67" s="63">
        <v>6</v>
      </c>
      <c r="Y67" s="63">
        <f>+Y66+Y61</f>
        <v>0</v>
      </c>
      <c r="Z67" s="130">
        <f>FREQUENCY($B$9:$B$1008,Y67)-SUM($Z$63:Z66)</f>
        <v>0</v>
      </c>
      <c r="AA67" s="63" t="e">
        <f t="shared" si="2"/>
        <v>#DIV/0!</v>
      </c>
      <c r="AB67" s="64"/>
      <c r="AC67" s="63"/>
      <c r="AD67" s="63">
        <v>5</v>
      </c>
      <c r="AE67" s="63">
        <f>+AE66+AE61</f>
        <v>0</v>
      </c>
      <c r="AF67" s="130">
        <f>FREQUENCY($C$9:$C$1008,AE67)-SUM($AF$63:AF66)</f>
        <v>0</v>
      </c>
      <c r="AG67" s="63" t="e">
        <f t="shared" si="6"/>
        <v>#DIV/0!</v>
      </c>
      <c r="AH67" s="63"/>
      <c r="AI67" s="63"/>
      <c r="AJ67" s="63">
        <v>5</v>
      </c>
      <c r="AK67" s="63">
        <f>+AK66+AK61</f>
        <v>0</v>
      </c>
      <c r="AL67" s="130">
        <f>FREQUENCY($D$9:$D$1008,AK67)-SUM($AL$63:AL66)</f>
        <v>0</v>
      </c>
      <c r="AM67" s="63" t="e">
        <f t="shared" si="3"/>
        <v>#DIV/0!</v>
      </c>
      <c r="AN67" s="63"/>
      <c r="AO67" s="64"/>
      <c r="AP67" s="64">
        <v>5</v>
      </c>
      <c r="AQ67" s="64">
        <f>+AQ66+AQ61</f>
        <v>0</v>
      </c>
      <c r="AR67" s="131">
        <f>FREQUENCY($E$9:$E$1008,AQ67)-SUM($AR$63:AR66)</f>
        <v>0</v>
      </c>
      <c r="AS67" s="64" t="e">
        <f t="shared" si="4"/>
        <v>#DIV/0!</v>
      </c>
      <c r="AT67" s="63"/>
      <c r="AU67" s="63">
        <v>5</v>
      </c>
      <c r="AV67" s="63">
        <f>+AV66+AV61</f>
        <v>0</v>
      </c>
      <c r="AW67" s="130">
        <f>FREQUENCY($F$9:$F$1008,AV67)-SUM($AW$63:AW66)</f>
        <v>0</v>
      </c>
      <c r="AX67" s="65" t="e">
        <f t="shared" si="5"/>
        <v>#DIV/0!</v>
      </c>
      <c r="AY67" s="65"/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65"/>
      <c r="BZ67" s="65"/>
      <c r="CA67" s="65"/>
      <c r="CB67" s="65"/>
      <c r="CC67" s="65"/>
      <c r="CD67" s="65"/>
      <c r="CE67" s="65"/>
      <c r="CF67" s="65"/>
      <c r="CG67" s="65"/>
      <c r="CH67" s="65"/>
      <c r="CI67" s="65"/>
      <c r="CJ67" s="65"/>
      <c r="CK67" s="65"/>
      <c r="CL67" s="65"/>
      <c r="CM67" s="65"/>
      <c r="CN67" s="65"/>
      <c r="CO67" s="65"/>
      <c r="CP67" s="65"/>
      <c r="CQ67" s="65"/>
      <c r="CR67" s="65"/>
      <c r="CS67" s="65"/>
      <c r="CT67" s="65"/>
      <c r="CU67" s="65"/>
      <c r="CV67" s="65"/>
      <c r="CW67" s="65"/>
      <c r="CX67" s="65"/>
      <c r="CY67" s="65"/>
      <c r="CZ67" s="65"/>
      <c r="DA67" s="65"/>
      <c r="DB67" s="65"/>
      <c r="DC67" s="65"/>
      <c r="DD67" s="65"/>
      <c r="DE67" s="65"/>
      <c r="DF67" s="65"/>
      <c r="DG67" s="65"/>
      <c r="DH67" s="65"/>
      <c r="DI67" s="65"/>
      <c r="DJ67" s="65"/>
      <c r="DK67" s="65"/>
      <c r="DL67" s="65"/>
      <c r="DM67" s="65"/>
      <c r="DN67" s="65"/>
      <c r="DO67" s="65"/>
      <c r="DP67" s="65"/>
      <c r="DQ67" s="65"/>
      <c r="DR67" s="59"/>
    </row>
    <row r="68" spans="1:122" s="58" customFormat="1" ht="15.75" customHeight="1" x14ac:dyDescent="0.2">
      <c r="A68" s="96">
        <v>60</v>
      </c>
      <c r="B68" s="95"/>
      <c r="C68" s="95"/>
      <c r="D68" s="95"/>
      <c r="E68" s="95"/>
      <c r="F68" s="95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63"/>
      <c r="V68" s="63"/>
      <c r="W68" s="63"/>
      <c r="X68" s="63">
        <v>7</v>
      </c>
      <c r="Y68" s="63">
        <f>+Y67+Y61</f>
        <v>0</v>
      </c>
      <c r="Z68" s="130">
        <f>FREQUENCY($B$9:$B$1008,Y68)-SUM($Z$63:Z67)</f>
        <v>0</v>
      </c>
      <c r="AA68" s="63" t="e">
        <f t="shared" si="2"/>
        <v>#DIV/0!</v>
      </c>
      <c r="AB68" s="64"/>
      <c r="AC68" s="63"/>
      <c r="AD68" s="63">
        <v>6</v>
      </c>
      <c r="AE68" s="63">
        <f>+AE67+AE61</f>
        <v>0</v>
      </c>
      <c r="AF68" s="130">
        <f>FREQUENCY($C$9:$C$1008,AE68)-SUM($AF$63:AF67)</f>
        <v>0</v>
      </c>
      <c r="AG68" s="63" t="e">
        <f t="shared" si="6"/>
        <v>#DIV/0!</v>
      </c>
      <c r="AH68" s="63"/>
      <c r="AI68" s="63"/>
      <c r="AJ68" s="63">
        <v>6</v>
      </c>
      <c r="AK68" s="63">
        <f>+AK67+AK61</f>
        <v>0</v>
      </c>
      <c r="AL68" s="130">
        <f>FREQUENCY($D$9:$D$1008,AK68)-SUM($AL$63:AL67)</f>
        <v>0</v>
      </c>
      <c r="AM68" s="63" t="e">
        <f t="shared" si="3"/>
        <v>#DIV/0!</v>
      </c>
      <c r="AN68" s="63"/>
      <c r="AO68" s="64"/>
      <c r="AP68" s="64">
        <v>6</v>
      </c>
      <c r="AQ68" s="64">
        <f>+AQ67+AQ61</f>
        <v>0</v>
      </c>
      <c r="AR68" s="131">
        <f>FREQUENCY($E$9:$E$1008,AQ68)-SUM($AR$63:AR67)</f>
        <v>0</v>
      </c>
      <c r="AS68" s="64" t="e">
        <f t="shared" si="4"/>
        <v>#DIV/0!</v>
      </c>
      <c r="AT68" s="63"/>
      <c r="AU68" s="63">
        <v>6</v>
      </c>
      <c r="AV68" s="63">
        <f>+AV67+AV61</f>
        <v>0</v>
      </c>
      <c r="AW68" s="130">
        <f>FREQUENCY($F$9:$F$1008,AV68)-SUM($AW$63:AW67)</f>
        <v>0</v>
      </c>
      <c r="AX68" s="65" t="e">
        <f t="shared" si="5"/>
        <v>#DIV/0!</v>
      </c>
      <c r="AY68" s="65"/>
      <c r="AZ68" s="65"/>
      <c r="BA68" s="65"/>
      <c r="BB68" s="65"/>
      <c r="BC68" s="65"/>
      <c r="BD68" s="65"/>
      <c r="BE68" s="65"/>
      <c r="BF68" s="65"/>
      <c r="BG68" s="65"/>
      <c r="BH68" s="65"/>
      <c r="BI68" s="65"/>
      <c r="BJ68" s="65"/>
      <c r="BK68" s="65"/>
      <c r="BL68" s="65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65"/>
      <c r="BZ68" s="65"/>
      <c r="CA68" s="65"/>
      <c r="CB68" s="65"/>
      <c r="CC68" s="65"/>
      <c r="CD68" s="65"/>
      <c r="CE68" s="65"/>
      <c r="CF68" s="65"/>
      <c r="CG68" s="65"/>
      <c r="CH68" s="65"/>
      <c r="CI68" s="65"/>
      <c r="CJ68" s="65"/>
      <c r="CK68" s="65"/>
      <c r="CL68" s="65"/>
      <c r="CM68" s="65"/>
      <c r="CN68" s="65"/>
      <c r="CO68" s="65"/>
      <c r="CP68" s="65"/>
      <c r="CQ68" s="65"/>
      <c r="CR68" s="65"/>
      <c r="CS68" s="65"/>
      <c r="CT68" s="65"/>
      <c r="CU68" s="65"/>
      <c r="CV68" s="65"/>
      <c r="CW68" s="65"/>
      <c r="CX68" s="65"/>
      <c r="CY68" s="65"/>
      <c r="CZ68" s="65"/>
      <c r="DA68" s="65"/>
      <c r="DB68" s="65"/>
      <c r="DC68" s="65"/>
      <c r="DD68" s="65"/>
      <c r="DE68" s="65"/>
      <c r="DF68" s="65"/>
      <c r="DG68" s="65"/>
      <c r="DH68" s="65"/>
      <c r="DI68" s="65"/>
      <c r="DJ68" s="65"/>
      <c r="DK68" s="65"/>
      <c r="DL68" s="65"/>
      <c r="DM68" s="65"/>
      <c r="DN68" s="65"/>
      <c r="DO68" s="65"/>
      <c r="DP68" s="65"/>
      <c r="DQ68" s="65"/>
      <c r="DR68" s="59"/>
    </row>
    <row r="69" spans="1:122" s="58" customFormat="1" ht="15.75" customHeight="1" x14ac:dyDescent="0.2">
      <c r="A69" s="96">
        <v>61</v>
      </c>
      <c r="B69" s="95"/>
      <c r="C69" s="95"/>
      <c r="D69" s="95"/>
      <c r="E69" s="95"/>
      <c r="F69" s="95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63"/>
      <c r="V69" s="63"/>
      <c r="W69" s="63"/>
      <c r="X69" s="63">
        <v>8</v>
      </c>
      <c r="Y69" s="63">
        <f>+Y68+Y61</f>
        <v>0</v>
      </c>
      <c r="Z69" s="130">
        <f>FREQUENCY($B$9:$B$1008,Y69)-SUM($Z$63:Z68)</f>
        <v>0</v>
      </c>
      <c r="AA69" s="63" t="e">
        <f t="shared" si="2"/>
        <v>#DIV/0!</v>
      </c>
      <c r="AB69" s="64"/>
      <c r="AC69" s="63"/>
      <c r="AD69" s="63">
        <v>7</v>
      </c>
      <c r="AE69" s="63">
        <f>+AE68+AE61</f>
        <v>0</v>
      </c>
      <c r="AF69" s="130">
        <f>FREQUENCY($C$9:$C$1008,AE69)-SUM($AF$63:AF68)</f>
        <v>0</v>
      </c>
      <c r="AG69" s="63" t="e">
        <f t="shared" si="6"/>
        <v>#DIV/0!</v>
      </c>
      <c r="AH69" s="63"/>
      <c r="AI69" s="63"/>
      <c r="AJ69" s="63">
        <v>7</v>
      </c>
      <c r="AK69" s="63">
        <f>+AK68+AK61</f>
        <v>0</v>
      </c>
      <c r="AL69" s="130">
        <f>FREQUENCY($D$9:$D$1008,AK69)-SUM($AL$63:AL68)</f>
        <v>0</v>
      </c>
      <c r="AM69" s="63" t="e">
        <f t="shared" si="3"/>
        <v>#DIV/0!</v>
      </c>
      <c r="AN69" s="63"/>
      <c r="AO69" s="64"/>
      <c r="AP69" s="64">
        <v>7</v>
      </c>
      <c r="AQ69" s="64">
        <f>+AQ68+AQ61</f>
        <v>0</v>
      </c>
      <c r="AR69" s="131">
        <f>FREQUENCY($E$9:$E$1008,AQ69)-SUM($AR$63:AR68)</f>
        <v>0</v>
      </c>
      <c r="AS69" s="64" t="e">
        <f t="shared" si="4"/>
        <v>#DIV/0!</v>
      </c>
      <c r="AT69" s="63"/>
      <c r="AU69" s="63">
        <v>7</v>
      </c>
      <c r="AV69" s="63">
        <f>+AV68+AV61</f>
        <v>0</v>
      </c>
      <c r="AW69" s="130">
        <f>FREQUENCY($F$9:$F$1008,AV69)-SUM($AW$63:AW68)</f>
        <v>0</v>
      </c>
      <c r="AX69" s="65" t="e">
        <f t="shared" si="5"/>
        <v>#DIV/0!</v>
      </c>
      <c r="AY69" s="65"/>
      <c r="AZ69" s="65"/>
      <c r="BA69" s="65"/>
      <c r="BB69" s="65"/>
      <c r="BC69" s="65"/>
      <c r="BD69" s="65"/>
      <c r="BE69" s="65"/>
      <c r="BF69" s="65"/>
      <c r="BG69" s="65"/>
      <c r="BH69" s="65"/>
      <c r="BI69" s="65"/>
      <c r="BJ69" s="65"/>
      <c r="BK69" s="65"/>
      <c r="BL69" s="65"/>
      <c r="BM69" s="65"/>
      <c r="BN69" s="65"/>
      <c r="BO69" s="65"/>
      <c r="BP69" s="65"/>
      <c r="BQ69" s="65"/>
      <c r="BR69" s="65"/>
      <c r="BS69" s="65"/>
      <c r="BT69" s="65"/>
      <c r="BU69" s="65"/>
      <c r="BV69" s="65"/>
      <c r="BW69" s="65"/>
      <c r="BX69" s="65"/>
      <c r="BY69" s="65"/>
      <c r="BZ69" s="65"/>
      <c r="CA69" s="65"/>
      <c r="CB69" s="65"/>
      <c r="CC69" s="65"/>
      <c r="CD69" s="65"/>
      <c r="CE69" s="65"/>
      <c r="CF69" s="65"/>
      <c r="CG69" s="65"/>
      <c r="CH69" s="65"/>
      <c r="CI69" s="65"/>
      <c r="CJ69" s="65"/>
      <c r="CK69" s="65"/>
      <c r="CL69" s="65"/>
      <c r="CM69" s="65"/>
      <c r="CN69" s="65"/>
      <c r="CO69" s="65"/>
      <c r="CP69" s="65"/>
      <c r="CQ69" s="65"/>
      <c r="CR69" s="65"/>
      <c r="CS69" s="65"/>
      <c r="CT69" s="65"/>
      <c r="CU69" s="65"/>
      <c r="CV69" s="65"/>
      <c r="CW69" s="65"/>
      <c r="CX69" s="65"/>
      <c r="CY69" s="65"/>
      <c r="CZ69" s="65"/>
      <c r="DA69" s="65"/>
      <c r="DB69" s="65"/>
      <c r="DC69" s="65"/>
      <c r="DD69" s="65"/>
      <c r="DE69" s="65"/>
      <c r="DF69" s="65"/>
      <c r="DG69" s="65"/>
      <c r="DH69" s="65"/>
      <c r="DI69" s="65"/>
      <c r="DJ69" s="65"/>
      <c r="DK69" s="65"/>
      <c r="DL69" s="65"/>
      <c r="DM69" s="65"/>
      <c r="DN69" s="65"/>
      <c r="DO69" s="65"/>
      <c r="DP69" s="65"/>
      <c r="DQ69" s="65"/>
      <c r="DR69" s="59"/>
    </row>
    <row r="70" spans="1:122" s="58" customFormat="1" ht="15.75" customHeight="1" x14ac:dyDescent="0.2">
      <c r="A70" s="96">
        <v>62</v>
      </c>
      <c r="B70" s="95"/>
      <c r="C70" s="95"/>
      <c r="D70" s="95"/>
      <c r="E70" s="95"/>
      <c r="F70" s="95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63"/>
      <c r="V70" s="63"/>
      <c r="W70" s="63"/>
      <c r="X70" s="63">
        <v>9</v>
      </c>
      <c r="Y70" s="63">
        <f>+Y69+Y61</f>
        <v>0</v>
      </c>
      <c r="Z70" s="130">
        <f>FREQUENCY($B$9:$B$1008,Y70)-SUM($Z$63:Z69)</f>
        <v>0</v>
      </c>
      <c r="AA70" s="63" t="e">
        <f t="shared" si="2"/>
        <v>#DIV/0!</v>
      </c>
      <c r="AB70" s="64"/>
      <c r="AC70" s="63"/>
      <c r="AD70" s="63">
        <v>8</v>
      </c>
      <c r="AE70" s="63">
        <f>+AE69+AE61</f>
        <v>0</v>
      </c>
      <c r="AF70" s="130">
        <f>FREQUENCY($C$9:$C$1008,AE70)-SUM($AF$63:AF69)</f>
        <v>0</v>
      </c>
      <c r="AG70" s="63" t="e">
        <f t="shared" si="6"/>
        <v>#DIV/0!</v>
      </c>
      <c r="AH70" s="63"/>
      <c r="AI70" s="63"/>
      <c r="AJ70" s="63">
        <v>8</v>
      </c>
      <c r="AK70" s="63">
        <f>+AK69+AK61</f>
        <v>0</v>
      </c>
      <c r="AL70" s="130">
        <f>FREQUENCY($D$9:$D$1008,AK70)-SUM($AL$63:AL69)</f>
        <v>0</v>
      </c>
      <c r="AM70" s="63" t="e">
        <f t="shared" si="3"/>
        <v>#DIV/0!</v>
      </c>
      <c r="AN70" s="63"/>
      <c r="AO70" s="64"/>
      <c r="AP70" s="64">
        <v>8</v>
      </c>
      <c r="AQ70" s="64">
        <f>+AQ69+AQ61</f>
        <v>0</v>
      </c>
      <c r="AR70" s="131">
        <f>FREQUENCY($E$9:$E$1008,AQ70)-SUM($AR$63:AR69)</f>
        <v>0</v>
      </c>
      <c r="AS70" s="64" t="e">
        <f t="shared" si="4"/>
        <v>#DIV/0!</v>
      </c>
      <c r="AT70" s="63"/>
      <c r="AU70" s="63">
        <v>8</v>
      </c>
      <c r="AV70" s="63">
        <f>+AV69+AV61</f>
        <v>0</v>
      </c>
      <c r="AW70" s="130">
        <f>FREQUENCY($F$9:$F$1008,AV70)-SUM($AW$63:AW69)</f>
        <v>0</v>
      </c>
      <c r="AX70" s="65" t="e">
        <f t="shared" si="5"/>
        <v>#DIV/0!</v>
      </c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65"/>
      <c r="BZ70" s="65"/>
      <c r="CA70" s="65"/>
      <c r="CB70" s="65"/>
      <c r="CC70" s="65"/>
      <c r="CD70" s="65"/>
      <c r="CE70" s="65"/>
      <c r="CF70" s="65"/>
      <c r="CG70" s="65"/>
      <c r="CH70" s="65"/>
      <c r="CI70" s="65"/>
      <c r="CJ70" s="65"/>
      <c r="CK70" s="65"/>
      <c r="CL70" s="65"/>
      <c r="CM70" s="65"/>
      <c r="CN70" s="65"/>
      <c r="CO70" s="65"/>
      <c r="CP70" s="65"/>
      <c r="CQ70" s="65"/>
      <c r="CR70" s="65"/>
      <c r="CS70" s="65"/>
      <c r="CT70" s="65"/>
      <c r="CU70" s="65"/>
      <c r="CV70" s="65"/>
      <c r="CW70" s="65"/>
      <c r="CX70" s="65"/>
      <c r="CY70" s="65"/>
      <c r="CZ70" s="65"/>
      <c r="DA70" s="65"/>
      <c r="DB70" s="65"/>
      <c r="DC70" s="65"/>
      <c r="DD70" s="65"/>
      <c r="DE70" s="65"/>
      <c r="DF70" s="65"/>
      <c r="DG70" s="65"/>
      <c r="DH70" s="65"/>
      <c r="DI70" s="65"/>
      <c r="DJ70" s="65"/>
      <c r="DK70" s="65"/>
      <c r="DL70" s="65"/>
      <c r="DM70" s="65"/>
      <c r="DN70" s="65"/>
      <c r="DO70" s="65"/>
      <c r="DP70" s="65"/>
      <c r="DQ70" s="65"/>
      <c r="DR70" s="59"/>
    </row>
    <row r="71" spans="1:122" s="58" customFormat="1" ht="15.75" customHeight="1" x14ac:dyDescent="0.2">
      <c r="A71" s="96">
        <v>63</v>
      </c>
      <c r="B71" s="95"/>
      <c r="C71" s="95"/>
      <c r="D71" s="95"/>
      <c r="E71" s="95"/>
      <c r="F71" s="95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63"/>
      <c r="V71" s="63"/>
      <c r="W71" s="63"/>
      <c r="X71" s="63">
        <v>10</v>
      </c>
      <c r="Y71" s="63">
        <f>+Y70+Y61</f>
        <v>0</v>
      </c>
      <c r="Z71" s="130">
        <f>FREQUENCY($B$9:$B$1008,Y71)-SUM($Z$63:Z70)</f>
        <v>0</v>
      </c>
      <c r="AA71" s="63" t="e">
        <f t="shared" si="2"/>
        <v>#DIV/0!</v>
      </c>
      <c r="AB71" s="64"/>
      <c r="AC71" s="63"/>
      <c r="AD71" s="63">
        <v>9</v>
      </c>
      <c r="AE71" s="63">
        <f>+AE70+AE61</f>
        <v>0</v>
      </c>
      <c r="AF71" s="130">
        <f>FREQUENCY($C$9:$C$1008,AE71)-SUM($AF$63:AF70)</f>
        <v>0</v>
      </c>
      <c r="AG71" s="63" t="e">
        <f t="shared" si="6"/>
        <v>#DIV/0!</v>
      </c>
      <c r="AH71" s="63"/>
      <c r="AI71" s="63"/>
      <c r="AJ71" s="63">
        <v>9</v>
      </c>
      <c r="AK71" s="63">
        <f>+AK70+AK61</f>
        <v>0</v>
      </c>
      <c r="AL71" s="130">
        <f>FREQUENCY($D$9:$D$1008,AK71)-SUM($AL$63:AL70)</f>
        <v>0</v>
      </c>
      <c r="AM71" s="63" t="e">
        <f t="shared" si="3"/>
        <v>#DIV/0!</v>
      </c>
      <c r="AN71" s="63"/>
      <c r="AO71" s="64"/>
      <c r="AP71" s="64">
        <v>9</v>
      </c>
      <c r="AQ71" s="64">
        <f>+AQ70+AQ61</f>
        <v>0</v>
      </c>
      <c r="AR71" s="131">
        <f>FREQUENCY($E$9:$E$1008,AQ71)-SUM($AR$63:AR70)</f>
        <v>0</v>
      </c>
      <c r="AS71" s="64" t="e">
        <f t="shared" si="4"/>
        <v>#DIV/0!</v>
      </c>
      <c r="AT71" s="63"/>
      <c r="AU71" s="63">
        <v>9</v>
      </c>
      <c r="AV71" s="63">
        <f>+AV70+AV61</f>
        <v>0</v>
      </c>
      <c r="AW71" s="130">
        <f>FREQUENCY($F$9:$F$1008,AV71)-SUM($AW$63:AW70)</f>
        <v>0</v>
      </c>
      <c r="AX71" s="65" t="e">
        <f t="shared" si="5"/>
        <v>#DIV/0!</v>
      </c>
      <c r="AY71" s="65"/>
      <c r="AZ71" s="65"/>
      <c r="BA71" s="65"/>
      <c r="BB71" s="65"/>
      <c r="BC71" s="65"/>
      <c r="BD71" s="65"/>
      <c r="BE71" s="65"/>
      <c r="BF71" s="65"/>
      <c r="BG71" s="65"/>
      <c r="BH71" s="65"/>
      <c r="BI71" s="65"/>
      <c r="BJ71" s="65"/>
      <c r="BK71" s="65"/>
      <c r="BL71" s="65"/>
      <c r="BM71" s="65"/>
      <c r="BN71" s="65"/>
      <c r="BO71" s="65"/>
      <c r="BP71" s="65"/>
      <c r="BQ71" s="65"/>
      <c r="BR71" s="65"/>
      <c r="BS71" s="65"/>
      <c r="BT71" s="65"/>
      <c r="BU71" s="65"/>
      <c r="BV71" s="65"/>
      <c r="BW71" s="65"/>
      <c r="BX71" s="65"/>
      <c r="BY71" s="65"/>
      <c r="BZ71" s="65"/>
      <c r="CA71" s="65"/>
      <c r="CB71" s="65"/>
      <c r="CC71" s="65"/>
      <c r="CD71" s="65"/>
      <c r="CE71" s="65"/>
      <c r="CF71" s="65"/>
      <c r="CG71" s="65"/>
      <c r="CH71" s="65"/>
      <c r="CI71" s="65"/>
      <c r="CJ71" s="65"/>
      <c r="CK71" s="65"/>
      <c r="CL71" s="65"/>
      <c r="CM71" s="65"/>
      <c r="CN71" s="65"/>
      <c r="CO71" s="65"/>
      <c r="CP71" s="65"/>
      <c r="CQ71" s="65"/>
      <c r="CR71" s="65"/>
      <c r="CS71" s="65"/>
      <c r="CT71" s="65"/>
      <c r="CU71" s="65"/>
      <c r="CV71" s="65"/>
      <c r="CW71" s="65"/>
      <c r="CX71" s="65"/>
      <c r="CY71" s="65"/>
      <c r="CZ71" s="65"/>
      <c r="DA71" s="65"/>
      <c r="DB71" s="65"/>
      <c r="DC71" s="65"/>
      <c r="DD71" s="65"/>
      <c r="DE71" s="65"/>
      <c r="DF71" s="65"/>
      <c r="DG71" s="65"/>
      <c r="DH71" s="65"/>
      <c r="DI71" s="65"/>
      <c r="DJ71" s="65"/>
      <c r="DK71" s="65"/>
      <c r="DL71" s="65"/>
      <c r="DM71" s="65"/>
      <c r="DN71" s="65"/>
      <c r="DO71" s="65"/>
      <c r="DP71" s="65"/>
      <c r="DQ71" s="65"/>
      <c r="DR71" s="59"/>
    </row>
    <row r="72" spans="1:122" s="58" customFormat="1" ht="15.75" customHeight="1" x14ac:dyDescent="0.2">
      <c r="A72" s="96">
        <v>64</v>
      </c>
      <c r="B72" s="95"/>
      <c r="C72" s="95"/>
      <c r="D72" s="95"/>
      <c r="E72" s="95"/>
      <c r="F72" s="95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63"/>
      <c r="V72" s="63"/>
      <c r="W72" s="63"/>
      <c r="X72" s="63">
        <v>11</v>
      </c>
      <c r="Y72" s="63">
        <f>+Y71+Y61</f>
        <v>0</v>
      </c>
      <c r="Z72" s="130">
        <f>FREQUENCY($B$9:$B$1008,Y72)-SUM($Z$63:Z71)</f>
        <v>0</v>
      </c>
      <c r="AA72" s="63" t="e">
        <f t="shared" si="2"/>
        <v>#DIV/0!</v>
      </c>
      <c r="AB72" s="64"/>
      <c r="AC72" s="63"/>
      <c r="AD72" s="63">
        <v>10</v>
      </c>
      <c r="AE72" s="63">
        <f>+AE71+AE61</f>
        <v>0</v>
      </c>
      <c r="AF72" s="130">
        <f>FREQUENCY($C$9:$C$1008,AE72)-SUM($AF$63:AF71)</f>
        <v>0</v>
      </c>
      <c r="AG72" s="63" t="e">
        <f t="shared" si="6"/>
        <v>#DIV/0!</v>
      </c>
      <c r="AH72" s="63"/>
      <c r="AI72" s="63"/>
      <c r="AJ72" s="63">
        <v>10</v>
      </c>
      <c r="AK72" s="63">
        <f>+AK71+AK61</f>
        <v>0</v>
      </c>
      <c r="AL72" s="130">
        <f>FREQUENCY($D$9:$D$1008,AK72)-SUM($AL$63:AL71)</f>
        <v>0</v>
      </c>
      <c r="AM72" s="63" t="e">
        <f t="shared" si="3"/>
        <v>#DIV/0!</v>
      </c>
      <c r="AN72" s="63"/>
      <c r="AO72" s="64"/>
      <c r="AP72" s="64">
        <v>10</v>
      </c>
      <c r="AQ72" s="64">
        <f>+AQ71+AQ61</f>
        <v>0</v>
      </c>
      <c r="AR72" s="131">
        <f>FREQUENCY($E$9:$E$1008,AQ72)-SUM($AR$63:AR71)</f>
        <v>0</v>
      </c>
      <c r="AS72" s="64" t="e">
        <f t="shared" si="4"/>
        <v>#DIV/0!</v>
      </c>
      <c r="AT72" s="63"/>
      <c r="AU72" s="63">
        <v>10</v>
      </c>
      <c r="AV72" s="63">
        <f>+AV71+AV61</f>
        <v>0</v>
      </c>
      <c r="AW72" s="130">
        <f>FREQUENCY($F$9:$F$1008,AV72)-SUM($AW$63:AW71)</f>
        <v>0</v>
      </c>
      <c r="AX72" s="65" t="e">
        <f t="shared" si="5"/>
        <v>#DIV/0!</v>
      </c>
      <c r="AY72" s="65"/>
      <c r="AZ72" s="65"/>
      <c r="BA72" s="65"/>
      <c r="BB72" s="65"/>
      <c r="BC72" s="65"/>
      <c r="BD72" s="65"/>
      <c r="BE72" s="65"/>
      <c r="BF72" s="65"/>
      <c r="BG72" s="65"/>
      <c r="BH72" s="65"/>
      <c r="BI72" s="65"/>
      <c r="BJ72" s="65"/>
      <c r="BK72" s="65"/>
      <c r="BL72" s="65"/>
      <c r="BM72" s="65"/>
      <c r="BN72" s="65"/>
      <c r="BO72" s="65"/>
      <c r="BP72" s="65"/>
      <c r="BQ72" s="65"/>
      <c r="BR72" s="65"/>
      <c r="BS72" s="65"/>
      <c r="BT72" s="65"/>
      <c r="BU72" s="65"/>
      <c r="BV72" s="65"/>
      <c r="BW72" s="65"/>
      <c r="BX72" s="65"/>
      <c r="BY72" s="65"/>
      <c r="BZ72" s="65"/>
      <c r="CA72" s="65"/>
      <c r="CB72" s="65"/>
      <c r="CC72" s="65"/>
      <c r="CD72" s="65"/>
      <c r="CE72" s="65"/>
      <c r="CF72" s="65"/>
      <c r="CG72" s="65"/>
      <c r="CH72" s="65"/>
      <c r="CI72" s="65"/>
      <c r="CJ72" s="65"/>
      <c r="CK72" s="65"/>
      <c r="CL72" s="65"/>
      <c r="CM72" s="65"/>
      <c r="CN72" s="65"/>
      <c r="CO72" s="65"/>
      <c r="CP72" s="65"/>
      <c r="CQ72" s="65"/>
      <c r="CR72" s="65"/>
      <c r="CS72" s="65"/>
      <c r="CT72" s="65"/>
      <c r="CU72" s="65"/>
      <c r="CV72" s="65"/>
      <c r="CW72" s="65"/>
      <c r="CX72" s="65"/>
      <c r="CY72" s="65"/>
      <c r="CZ72" s="65"/>
      <c r="DA72" s="65"/>
      <c r="DB72" s="65"/>
      <c r="DC72" s="65"/>
      <c r="DD72" s="65"/>
      <c r="DE72" s="65"/>
      <c r="DF72" s="65"/>
      <c r="DG72" s="65"/>
      <c r="DH72" s="65"/>
      <c r="DI72" s="65"/>
      <c r="DJ72" s="65"/>
      <c r="DK72" s="65"/>
      <c r="DL72" s="65"/>
      <c r="DM72" s="65"/>
      <c r="DN72" s="65"/>
      <c r="DO72" s="65"/>
      <c r="DP72" s="65"/>
      <c r="DQ72" s="65"/>
      <c r="DR72" s="59"/>
    </row>
    <row r="73" spans="1:122" s="58" customFormat="1" ht="15.75" customHeight="1" x14ac:dyDescent="0.2">
      <c r="A73" s="96">
        <v>65</v>
      </c>
      <c r="B73" s="95"/>
      <c r="C73" s="95"/>
      <c r="D73" s="95"/>
      <c r="E73" s="95"/>
      <c r="F73" s="95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63"/>
      <c r="V73" s="63"/>
      <c r="W73" s="63"/>
      <c r="X73" s="63">
        <v>12</v>
      </c>
      <c r="Y73" s="63">
        <f>+Y72+Y61</f>
        <v>0</v>
      </c>
      <c r="Z73" s="130">
        <f>FREQUENCY($B$9:$B$1008,Y73)-SUM($Z$63:Z72)</f>
        <v>0</v>
      </c>
      <c r="AA73" s="63" t="e">
        <f t="shared" si="2"/>
        <v>#DIV/0!</v>
      </c>
      <c r="AB73" s="64"/>
      <c r="AC73" s="63"/>
      <c r="AD73" s="63">
        <v>11</v>
      </c>
      <c r="AE73" s="63">
        <f>+AE72+AE61</f>
        <v>0</v>
      </c>
      <c r="AF73" s="130">
        <f>FREQUENCY($C$9:$C$1008,AE73)-SUM($AF$63:AF72)</f>
        <v>0</v>
      </c>
      <c r="AG73" s="63" t="e">
        <f t="shared" si="6"/>
        <v>#DIV/0!</v>
      </c>
      <c r="AH73" s="63"/>
      <c r="AI73" s="63"/>
      <c r="AJ73" s="63">
        <v>11</v>
      </c>
      <c r="AK73" s="63">
        <f>+AK72+AK61</f>
        <v>0</v>
      </c>
      <c r="AL73" s="130">
        <f>FREQUENCY($D$9:$D$1008,AK73)-SUM($AL$63:AL72)</f>
        <v>0</v>
      </c>
      <c r="AM73" s="63" t="e">
        <f t="shared" si="3"/>
        <v>#DIV/0!</v>
      </c>
      <c r="AN73" s="63"/>
      <c r="AO73" s="64"/>
      <c r="AP73" s="64">
        <v>11</v>
      </c>
      <c r="AQ73" s="64">
        <f>+AQ72+AQ61</f>
        <v>0</v>
      </c>
      <c r="AR73" s="131">
        <f>FREQUENCY($E$9:$E$1008,AQ73)-SUM($AR$63:AR72)</f>
        <v>0</v>
      </c>
      <c r="AS73" s="64" t="e">
        <f t="shared" si="4"/>
        <v>#DIV/0!</v>
      </c>
      <c r="AT73" s="63"/>
      <c r="AU73" s="63">
        <v>11</v>
      </c>
      <c r="AV73" s="63">
        <f>+AV72+AV61</f>
        <v>0</v>
      </c>
      <c r="AW73" s="130">
        <f>FREQUENCY($F$9:$F$1008,AV73)-SUM($AW$63:AW72)</f>
        <v>0</v>
      </c>
      <c r="AX73" s="65" t="e">
        <f t="shared" si="5"/>
        <v>#DIV/0!</v>
      </c>
      <c r="AY73" s="65"/>
      <c r="AZ73" s="65"/>
      <c r="BA73" s="65"/>
      <c r="BB73" s="65"/>
      <c r="BC73" s="65"/>
      <c r="BD73" s="65"/>
      <c r="BE73" s="65"/>
      <c r="BF73" s="65"/>
      <c r="BG73" s="65"/>
      <c r="BH73" s="65"/>
      <c r="BI73" s="65"/>
      <c r="BJ73" s="65"/>
      <c r="BK73" s="65"/>
      <c r="BL73" s="65"/>
      <c r="BM73" s="65"/>
      <c r="BN73" s="65"/>
      <c r="BO73" s="65"/>
      <c r="BP73" s="65"/>
      <c r="BQ73" s="65"/>
      <c r="BR73" s="65"/>
      <c r="BS73" s="65"/>
      <c r="BT73" s="65"/>
      <c r="BU73" s="65"/>
      <c r="BV73" s="65"/>
      <c r="BW73" s="65"/>
      <c r="BX73" s="65"/>
      <c r="BY73" s="65"/>
      <c r="BZ73" s="65"/>
      <c r="CA73" s="65"/>
      <c r="CB73" s="65"/>
      <c r="CC73" s="65"/>
      <c r="CD73" s="65"/>
      <c r="CE73" s="65"/>
      <c r="CF73" s="65"/>
      <c r="CG73" s="65"/>
      <c r="CH73" s="65"/>
      <c r="CI73" s="65"/>
      <c r="CJ73" s="65"/>
      <c r="CK73" s="65"/>
      <c r="CL73" s="65"/>
      <c r="CM73" s="65"/>
      <c r="CN73" s="65"/>
      <c r="CO73" s="65"/>
      <c r="CP73" s="65"/>
      <c r="CQ73" s="65"/>
      <c r="CR73" s="65"/>
      <c r="CS73" s="65"/>
      <c r="CT73" s="65"/>
      <c r="CU73" s="65"/>
      <c r="CV73" s="65"/>
      <c r="CW73" s="65"/>
      <c r="CX73" s="65"/>
      <c r="CY73" s="65"/>
      <c r="CZ73" s="65"/>
      <c r="DA73" s="65"/>
      <c r="DB73" s="65"/>
      <c r="DC73" s="65"/>
      <c r="DD73" s="65"/>
      <c r="DE73" s="65"/>
      <c r="DF73" s="65"/>
      <c r="DG73" s="65"/>
      <c r="DH73" s="65"/>
      <c r="DI73" s="65"/>
      <c r="DJ73" s="65"/>
      <c r="DK73" s="65"/>
      <c r="DL73" s="65"/>
      <c r="DM73" s="65"/>
      <c r="DN73" s="65"/>
      <c r="DO73" s="65"/>
      <c r="DP73" s="65"/>
      <c r="DQ73" s="65"/>
      <c r="DR73" s="59"/>
    </row>
    <row r="74" spans="1:122" s="58" customFormat="1" ht="15.75" customHeight="1" x14ac:dyDescent="0.2">
      <c r="A74" s="96">
        <v>66</v>
      </c>
      <c r="B74" s="95"/>
      <c r="C74" s="95"/>
      <c r="D74" s="95"/>
      <c r="E74" s="95"/>
      <c r="F74" s="95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63"/>
      <c r="V74" s="63"/>
      <c r="W74" s="63"/>
      <c r="X74" s="63">
        <v>13</v>
      </c>
      <c r="Y74" s="63">
        <f>+Y73+Y61</f>
        <v>0</v>
      </c>
      <c r="Z74" s="130">
        <f>FREQUENCY($B$9:$B$1008,Y74)-SUM($Z$63:Z73)</f>
        <v>0</v>
      </c>
      <c r="AA74" s="63" t="e">
        <f t="shared" si="2"/>
        <v>#DIV/0!</v>
      </c>
      <c r="AB74" s="64"/>
      <c r="AC74" s="63"/>
      <c r="AD74" s="63">
        <v>12</v>
      </c>
      <c r="AE74" s="63">
        <f>+AE73+AE61</f>
        <v>0</v>
      </c>
      <c r="AF74" s="130">
        <f>FREQUENCY($C$9:$C$1008,AE74)-SUM($AF$63:AF73)</f>
        <v>0</v>
      </c>
      <c r="AG74" s="63" t="e">
        <f t="shared" si="6"/>
        <v>#DIV/0!</v>
      </c>
      <c r="AH74" s="63"/>
      <c r="AI74" s="63"/>
      <c r="AJ74" s="63">
        <v>12</v>
      </c>
      <c r="AK74" s="63">
        <f>+AK73+AK61</f>
        <v>0</v>
      </c>
      <c r="AL74" s="130">
        <f>FREQUENCY($D$9:$D$1008,AK74)-SUM($AL$63:AL73)</f>
        <v>0</v>
      </c>
      <c r="AM74" s="63" t="e">
        <f t="shared" si="3"/>
        <v>#DIV/0!</v>
      </c>
      <c r="AN74" s="63"/>
      <c r="AO74" s="64"/>
      <c r="AP74" s="64">
        <v>12</v>
      </c>
      <c r="AQ74" s="64">
        <f>+AQ73+AQ61</f>
        <v>0</v>
      </c>
      <c r="AR74" s="131">
        <f>FREQUENCY($E$9:$E$1008,AQ74)-SUM($AR$63:AR73)</f>
        <v>0</v>
      </c>
      <c r="AS74" s="64" t="e">
        <f t="shared" si="4"/>
        <v>#DIV/0!</v>
      </c>
      <c r="AT74" s="63"/>
      <c r="AU74" s="63">
        <v>12</v>
      </c>
      <c r="AV74" s="63">
        <f>+AV73+AV61</f>
        <v>0</v>
      </c>
      <c r="AW74" s="130">
        <f>FREQUENCY($F$9:$F$1008,AV74)-SUM($AW$63:AW73)</f>
        <v>0</v>
      </c>
      <c r="AX74" s="65" t="e">
        <f t="shared" si="5"/>
        <v>#DIV/0!</v>
      </c>
      <c r="AY74" s="65"/>
      <c r="AZ74" s="65"/>
      <c r="BA74" s="65"/>
      <c r="BB74" s="65"/>
      <c r="BC74" s="65"/>
      <c r="BD74" s="65"/>
      <c r="BE74" s="65"/>
      <c r="BF74" s="65"/>
      <c r="BG74" s="65"/>
      <c r="BH74" s="65"/>
      <c r="BI74" s="65"/>
      <c r="BJ74" s="65"/>
      <c r="BK74" s="65"/>
      <c r="BL74" s="65"/>
      <c r="BM74" s="65"/>
      <c r="BN74" s="65"/>
      <c r="BO74" s="65"/>
      <c r="BP74" s="65"/>
      <c r="BQ74" s="65"/>
      <c r="BR74" s="65"/>
      <c r="BS74" s="65"/>
      <c r="BT74" s="65"/>
      <c r="BU74" s="65"/>
      <c r="BV74" s="65"/>
      <c r="BW74" s="65"/>
      <c r="BX74" s="65"/>
      <c r="BY74" s="65"/>
      <c r="BZ74" s="65"/>
      <c r="CA74" s="65"/>
      <c r="CB74" s="65"/>
      <c r="CC74" s="65"/>
      <c r="CD74" s="65"/>
      <c r="CE74" s="65"/>
      <c r="CF74" s="65"/>
      <c r="CG74" s="65"/>
      <c r="CH74" s="65"/>
      <c r="CI74" s="65"/>
      <c r="CJ74" s="65"/>
      <c r="CK74" s="65"/>
      <c r="CL74" s="65"/>
      <c r="CM74" s="65"/>
      <c r="CN74" s="65"/>
      <c r="CO74" s="65"/>
      <c r="CP74" s="65"/>
      <c r="CQ74" s="65"/>
      <c r="CR74" s="65"/>
      <c r="CS74" s="65"/>
      <c r="CT74" s="65"/>
      <c r="CU74" s="65"/>
      <c r="CV74" s="65"/>
      <c r="CW74" s="65"/>
      <c r="CX74" s="65"/>
      <c r="CY74" s="65"/>
      <c r="CZ74" s="65"/>
      <c r="DA74" s="65"/>
      <c r="DB74" s="65"/>
      <c r="DC74" s="65"/>
      <c r="DD74" s="65"/>
      <c r="DE74" s="65"/>
      <c r="DF74" s="65"/>
      <c r="DG74" s="65"/>
      <c r="DH74" s="65"/>
      <c r="DI74" s="65"/>
      <c r="DJ74" s="65"/>
      <c r="DK74" s="65"/>
      <c r="DL74" s="65"/>
      <c r="DM74" s="65"/>
      <c r="DN74" s="65"/>
      <c r="DO74" s="65"/>
      <c r="DP74" s="65"/>
      <c r="DQ74" s="65"/>
      <c r="DR74" s="59"/>
    </row>
    <row r="75" spans="1:122" s="58" customFormat="1" ht="15.75" customHeight="1" x14ac:dyDescent="0.2">
      <c r="A75" s="96">
        <v>67</v>
      </c>
      <c r="B75" s="95"/>
      <c r="C75" s="95"/>
      <c r="D75" s="95"/>
      <c r="E75" s="95"/>
      <c r="F75" s="95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63"/>
      <c r="V75" s="63"/>
      <c r="W75" s="63"/>
      <c r="X75" s="63">
        <v>14</v>
      </c>
      <c r="Y75" s="63">
        <f>+Y74+Y61</f>
        <v>0</v>
      </c>
      <c r="Z75" s="130">
        <f>FREQUENCY($B$9:$B$1008,Y75)-SUM($Z$63:Z74)</f>
        <v>0</v>
      </c>
      <c r="AA75" s="63" t="e">
        <f t="shared" si="2"/>
        <v>#DIV/0!</v>
      </c>
      <c r="AB75" s="64"/>
      <c r="AC75" s="63"/>
      <c r="AD75" s="63">
        <v>13</v>
      </c>
      <c r="AE75" s="63">
        <f>+AE74+AE61</f>
        <v>0</v>
      </c>
      <c r="AF75" s="130">
        <f>FREQUENCY($C$9:$C$1008,AE75)-SUM($AF$63:AF74)</f>
        <v>0</v>
      </c>
      <c r="AG75" s="63" t="e">
        <f t="shared" si="6"/>
        <v>#DIV/0!</v>
      </c>
      <c r="AH75" s="63"/>
      <c r="AI75" s="63"/>
      <c r="AJ75" s="63">
        <v>13</v>
      </c>
      <c r="AK75" s="63">
        <f>+AK74+AK61</f>
        <v>0</v>
      </c>
      <c r="AL75" s="130">
        <f>FREQUENCY($D$9:$D$1008,AK75)-SUM($AL$63:AL74)</f>
        <v>0</v>
      </c>
      <c r="AM75" s="63" t="e">
        <f t="shared" si="3"/>
        <v>#DIV/0!</v>
      </c>
      <c r="AN75" s="63"/>
      <c r="AO75" s="64"/>
      <c r="AP75" s="64">
        <v>13</v>
      </c>
      <c r="AQ75" s="64">
        <f>+AQ74+AQ61</f>
        <v>0</v>
      </c>
      <c r="AR75" s="131">
        <f>FREQUENCY($E$9:$E$1008,AQ75)-SUM($AR$63:AR74)</f>
        <v>0</v>
      </c>
      <c r="AS75" s="64" t="e">
        <f t="shared" si="4"/>
        <v>#DIV/0!</v>
      </c>
      <c r="AT75" s="63"/>
      <c r="AU75" s="63">
        <v>13</v>
      </c>
      <c r="AV75" s="63">
        <f>+AV74+AV61</f>
        <v>0</v>
      </c>
      <c r="AW75" s="130">
        <f>FREQUENCY($F$9:$F$1008,AV75)-SUM($AW$63:AW74)</f>
        <v>0</v>
      </c>
      <c r="AX75" s="65" t="e">
        <f t="shared" si="5"/>
        <v>#DIV/0!</v>
      </c>
      <c r="AY75" s="65"/>
      <c r="AZ75" s="65"/>
      <c r="BA75" s="65"/>
      <c r="BB75" s="65"/>
      <c r="BC75" s="65"/>
      <c r="BD75" s="65"/>
      <c r="BE75" s="65"/>
      <c r="BF75" s="65"/>
      <c r="BG75" s="65"/>
      <c r="BH75" s="65"/>
      <c r="BI75" s="65"/>
      <c r="BJ75" s="65"/>
      <c r="BK75" s="65"/>
      <c r="BL75" s="65"/>
      <c r="BM75" s="65"/>
      <c r="BN75" s="65"/>
      <c r="BO75" s="65"/>
      <c r="BP75" s="65"/>
      <c r="BQ75" s="65"/>
      <c r="BR75" s="65"/>
      <c r="BS75" s="65"/>
      <c r="BT75" s="65"/>
      <c r="BU75" s="65"/>
      <c r="BV75" s="65"/>
      <c r="BW75" s="65"/>
      <c r="BX75" s="65"/>
      <c r="BY75" s="65"/>
      <c r="BZ75" s="65"/>
      <c r="CA75" s="65"/>
      <c r="CB75" s="65"/>
      <c r="CC75" s="65"/>
      <c r="CD75" s="65"/>
      <c r="CE75" s="65"/>
      <c r="CF75" s="65"/>
      <c r="CG75" s="65"/>
      <c r="CH75" s="65"/>
      <c r="CI75" s="65"/>
      <c r="CJ75" s="65"/>
      <c r="CK75" s="65"/>
      <c r="CL75" s="65"/>
      <c r="CM75" s="65"/>
      <c r="CN75" s="65"/>
      <c r="CO75" s="65"/>
      <c r="CP75" s="65"/>
      <c r="CQ75" s="65"/>
      <c r="CR75" s="65"/>
      <c r="CS75" s="65"/>
      <c r="CT75" s="65"/>
      <c r="CU75" s="65"/>
      <c r="CV75" s="65"/>
      <c r="CW75" s="65"/>
      <c r="CX75" s="65"/>
      <c r="CY75" s="65"/>
      <c r="CZ75" s="65"/>
      <c r="DA75" s="65"/>
      <c r="DB75" s="65"/>
      <c r="DC75" s="65"/>
      <c r="DD75" s="65"/>
      <c r="DE75" s="65"/>
      <c r="DF75" s="65"/>
      <c r="DG75" s="65"/>
      <c r="DH75" s="65"/>
      <c r="DI75" s="65"/>
      <c r="DJ75" s="65"/>
      <c r="DK75" s="65"/>
      <c r="DL75" s="65"/>
      <c r="DM75" s="65"/>
      <c r="DN75" s="65"/>
      <c r="DO75" s="65"/>
      <c r="DP75" s="65"/>
      <c r="DQ75" s="65"/>
      <c r="DR75" s="59"/>
    </row>
    <row r="76" spans="1:122" s="58" customFormat="1" ht="15.75" customHeight="1" x14ac:dyDescent="0.2">
      <c r="A76" s="96">
        <v>68</v>
      </c>
      <c r="B76" s="95"/>
      <c r="C76" s="95"/>
      <c r="D76" s="95"/>
      <c r="E76" s="95"/>
      <c r="F76" s="95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63"/>
      <c r="V76" s="63"/>
      <c r="W76" s="63"/>
      <c r="X76" s="63">
        <v>15</v>
      </c>
      <c r="Y76" s="63">
        <f>+Y75+Y61</f>
        <v>0</v>
      </c>
      <c r="Z76" s="130">
        <f>FREQUENCY($B$9:$B$1008,Y76)-SUM($Z$63:Z75)</f>
        <v>0</v>
      </c>
      <c r="AA76" s="63" t="e">
        <f t="shared" si="2"/>
        <v>#DIV/0!</v>
      </c>
      <c r="AB76" s="64"/>
      <c r="AC76" s="63"/>
      <c r="AD76" s="63">
        <v>14</v>
      </c>
      <c r="AE76" s="63">
        <f>+AE75+AE61</f>
        <v>0</v>
      </c>
      <c r="AF76" s="130">
        <f>FREQUENCY($C$9:$C$1008,AE76)-SUM($AF$63:AF75)</f>
        <v>0</v>
      </c>
      <c r="AG76" s="63" t="e">
        <f t="shared" si="6"/>
        <v>#DIV/0!</v>
      </c>
      <c r="AH76" s="63"/>
      <c r="AI76" s="63"/>
      <c r="AJ76" s="63">
        <v>14</v>
      </c>
      <c r="AK76" s="63">
        <f>+AK75+AK61</f>
        <v>0</v>
      </c>
      <c r="AL76" s="130">
        <f>FREQUENCY($D$9:$D$1008,AK76)-SUM($AL$63:AL75)</f>
        <v>0</v>
      </c>
      <c r="AM76" s="63" t="e">
        <f t="shared" si="3"/>
        <v>#DIV/0!</v>
      </c>
      <c r="AN76" s="63"/>
      <c r="AO76" s="64"/>
      <c r="AP76" s="64">
        <v>14</v>
      </c>
      <c r="AQ76" s="64">
        <f>+AQ75+AQ61</f>
        <v>0</v>
      </c>
      <c r="AR76" s="131">
        <f>FREQUENCY($E$9:$E$1008,AQ76)-SUM($AR$63:AR75)</f>
        <v>0</v>
      </c>
      <c r="AS76" s="64" t="e">
        <f t="shared" si="4"/>
        <v>#DIV/0!</v>
      </c>
      <c r="AT76" s="63"/>
      <c r="AU76" s="63">
        <v>14</v>
      </c>
      <c r="AV76" s="63">
        <f>+AV75+AV61</f>
        <v>0</v>
      </c>
      <c r="AW76" s="130">
        <f>FREQUENCY($F$9:$F$1008,AV76)-SUM($AW$63:AW75)</f>
        <v>0</v>
      </c>
      <c r="AX76" s="65" t="e">
        <f t="shared" si="5"/>
        <v>#DIV/0!</v>
      </c>
      <c r="AY76" s="65"/>
      <c r="AZ76" s="65"/>
      <c r="BA76" s="65"/>
      <c r="BB76" s="65"/>
      <c r="BC76" s="65"/>
      <c r="BD76" s="65"/>
      <c r="BE76" s="65"/>
      <c r="BF76" s="65"/>
      <c r="BG76" s="65"/>
      <c r="BH76" s="65"/>
      <c r="BI76" s="65"/>
      <c r="BJ76" s="65"/>
      <c r="BK76" s="65"/>
      <c r="BL76" s="65"/>
      <c r="BM76" s="65"/>
      <c r="BN76" s="65"/>
      <c r="BO76" s="65"/>
      <c r="BP76" s="65"/>
      <c r="BQ76" s="65"/>
      <c r="BR76" s="65"/>
      <c r="BS76" s="65"/>
      <c r="BT76" s="65"/>
      <c r="BU76" s="65"/>
      <c r="BV76" s="65"/>
      <c r="BW76" s="65"/>
      <c r="BX76" s="65"/>
      <c r="BY76" s="65"/>
      <c r="BZ76" s="65"/>
      <c r="CA76" s="65"/>
      <c r="CB76" s="65"/>
      <c r="CC76" s="65"/>
      <c r="CD76" s="65"/>
      <c r="CE76" s="65"/>
      <c r="CF76" s="65"/>
      <c r="CG76" s="65"/>
      <c r="CH76" s="65"/>
      <c r="CI76" s="65"/>
      <c r="CJ76" s="65"/>
      <c r="CK76" s="65"/>
      <c r="CL76" s="65"/>
      <c r="CM76" s="65"/>
      <c r="CN76" s="65"/>
      <c r="CO76" s="65"/>
      <c r="CP76" s="65"/>
      <c r="CQ76" s="65"/>
      <c r="CR76" s="65"/>
      <c r="CS76" s="65"/>
      <c r="CT76" s="65"/>
      <c r="CU76" s="65"/>
      <c r="CV76" s="65"/>
      <c r="CW76" s="65"/>
      <c r="CX76" s="65"/>
      <c r="CY76" s="65"/>
      <c r="CZ76" s="65"/>
      <c r="DA76" s="65"/>
      <c r="DB76" s="65"/>
      <c r="DC76" s="65"/>
      <c r="DD76" s="65"/>
      <c r="DE76" s="65"/>
      <c r="DF76" s="65"/>
      <c r="DG76" s="65"/>
      <c r="DH76" s="65"/>
      <c r="DI76" s="65"/>
      <c r="DJ76" s="65"/>
      <c r="DK76" s="65"/>
      <c r="DL76" s="65"/>
      <c r="DM76" s="65"/>
      <c r="DN76" s="65"/>
      <c r="DO76" s="65"/>
      <c r="DP76" s="65"/>
      <c r="DQ76" s="65"/>
      <c r="DR76" s="59"/>
    </row>
    <row r="77" spans="1:122" s="58" customFormat="1" ht="15.75" customHeight="1" x14ac:dyDescent="0.2">
      <c r="A77" s="96">
        <v>69</v>
      </c>
      <c r="B77" s="95"/>
      <c r="C77" s="95"/>
      <c r="D77" s="95"/>
      <c r="E77" s="95"/>
      <c r="F77" s="95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63"/>
      <c r="V77" s="63"/>
      <c r="W77" s="63"/>
      <c r="X77" s="63">
        <v>16</v>
      </c>
      <c r="Y77" s="63">
        <f>+Y76+Y61</f>
        <v>0</v>
      </c>
      <c r="Z77" s="130">
        <f>FREQUENCY($B$9:$B$1008,Y77)-SUM($Z$63:Z76)</f>
        <v>0</v>
      </c>
      <c r="AA77" s="63" t="e">
        <f t="shared" si="2"/>
        <v>#DIV/0!</v>
      </c>
      <c r="AB77" s="64"/>
      <c r="AC77" s="63"/>
      <c r="AD77" s="63">
        <v>15</v>
      </c>
      <c r="AE77" s="63">
        <f>+AE76+AE61</f>
        <v>0</v>
      </c>
      <c r="AF77" s="130">
        <f>FREQUENCY($C$9:$C$1008,AE77)-SUM($AF$63:AF76)</f>
        <v>0</v>
      </c>
      <c r="AG77" s="63" t="e">
        <f t="shared" si="6"/>
        <v>#DIV/0!</v>
      </c>
      <c r="AH77" s="63"/>
      <c r="AI77" s="63"/>
      <c r="AJ77" s="63">
        <v>15</v>
      </c>
      <c r="AK77" s="63">
        <f>+AK76+AK61</f>
        <v>0</v>
      </c>
      <c r="AL77" s="130">
        <f>FREQUENCY($D$9:$D$1008,AK77)-SUM($AL$63:AL76)</f>
        <v>0</v>
      </c>
      <c r="AM77" s="63" t="e">
        <f t="shared" si="3"/>
        <v>#DIV/0!</v>
      </c>
      <c r="AN77" s="63"/>
      <c r="AO77" s="64"/>
      <c r="AP77" s="64">
        <v>15</v>
      </c>
      <c r="AQ77" s="64">
        <f>+AQ76+AQ61</f>
        <v>0</v>
      </c>
      <c r="AR77" s="131">
        <f>FREQUENCY($E$9:$E$1008,AQ77)-SUM($AR$63:AR76)</f>
        <v>0</v>
      </c>
      <c r="AS77" s="64" t="e">
        <f t="shared" si="4"/>
        <v>#DIV/0!</v>
      </c>
      <c r="AT77" s="63"/>
      <c r="AU77" s="63">
        <v>15</v>
      </c>
      <c r="AV77" s="63">
        <f>+AV76+AV61</f>
        <v>0</v>
      </c>
      <c r="AW77" s="130">
        <f>FREQUENCY($F$9:$F$1008,AV77)-SUM($AW$63:AW76)</f>
        <v>0</v>
      </c>
      <c r="AX77" s="65" t="e">
        <f t="shared" si="5"/>
        <v>#DIV/0!</v>
      </c>
      <c r="AY77" s="65"/>
      <c r="AZ77" s="65"/>
      <c r="BA77" s="65"/>
      <c r="BB77" s="65"/>
      <c r="BC77" s="65"/>
      <c r="BD77" s="65"/>
      <c r="BE77" s="65"/>
      <c r="BF77" s="65"/>
      <c r="BG77" s="65"/>
      <c r="BH77" s="65"/>
      <c r="BI77" s="65"/>
      <c r="BJ77" s="65"/>
      <c r="BK77" s="65"/>
      <c r="BL77" s="65"/>
      <c r="BM77" s="65"/>
      <c r="BN77" s="65"/>
      <c r="BO77" s="65"/>
      <c r="BP77" s="65"/>
      <c r="BQ77" s="65"/>
      <c r="BR77" s="65"/>
      <c r="BS77" s="65"/>
      <c r="BT77" s="65"/>
      <c r="BU77" s="65"/>
      <c r="BV77" s="65"/>
      <c r="BW77" s="65"/>
      <c r="BX77" s="65"/>
      <c r="BY77" s="65"/>
      <c r="BZ77" s="65"/>
      <c r="CA77" s="65"/>
      <c r="CB77" s="65"/>
      <c r="CC77" s="65"/>
      <c r="CD77" s="65"/>
      <c r="CE77" s="65"/>
      <c r="CF77" s="65"/>
      <c r="CG77" s="65"/>
      <c r="CH77" s="65"/>
      <c r="CI77" s="65"/>
      <c r="CJ77" s="65"/>
      <c r="CK77" s="65"/>
      <c r="CL77" s="65"/>
      <c r="CM77" s="65"/>
      <c r="CN77" s="65"/>
      <c r="CO77" s="65"/>
      <c r="CP77" s="65"/>
      <c r="CQ77" s="65"/>
      <c r="CR77" s="65"/>
      <c r="CS77" s="65"/>
      <c r="CT77" s="65"/>
      <c r="CU77" s="65"/>
      <c r="CV77" s="65"/>
      <c r="CW77" s="65"/>
      <c r="CX77" s="65"/>
      <c r="CY77" s="65"/>
      <c r="CZ77" s="65"/>
      <c r="DA77" s="65"/>
      <c r="DB77" s="65"/>
      <c r="DC77" s="65"/>
      <c r="DD77" s="65"/>
      <c r="DE77" s="65"/>
      <c r="DF77" s="65"/>
      <c r="DG77" s="65"/>
      <c r="DH77" s="65"/>
      <c r="DI77" s="65"/>
      <c r="DJ77" s="65"/>
      <c r="DK77" s="65"/>
      <c r="DL77" s="65"/>
      <c r="DM77" s="65"/>
      <c r="DN77" s="65"/>
      <c r="DO77" s="65"/>
      <c r="DP77" s="65"/>
      <c r="DQ77" s="65"/>
      <c r="DR77" s="59"/>
    </row>
    <row r="78" spans="1:122" s="58" customFormat="1" ht="15.75" customHeight="1" x14ac:dyDescent="0.2">
      <c r="A78" s="96">
        <v>70</v>
      </c>
      <c r="B78" s="95"/>
      <c r="C78" s="95"/>
      <c r="D78" s="95"/>
      <c r="E78" s="95"/>
      <c r="F78" s="95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63"/>
      <c r="V78" s="63"/>
      <c r="W78" s="63"/>
      <c r="X78" s="63">
        <v>17</v>
      </c>
      <c r="Y78" s="63">
        <f>+Y77+Y61</f>
        <v>0</v>
      </c>
      <c r="Z78" s="130">
        <f>FREQUENCY($B$9:$B$1008,Y78)-SUM($Z$63:Z77)</f>
        <v>0</v>
      </c>
      <c r="AA78" s="63" t="e">
        <f t="shared" si="2"/>
        <v>#DIV/0!</v>
      </c>
      <c r="AB78" s="64"/>
      <c r="AC78" s="63"/>
      <c r="AD78" s="63">
        <v>16</v>
      </c>
      <c r="AE78" s="63">
        <f>+AE77+AE61</f>
        <v>0</v>
      </c>
      <c r="AF78" s="130">
        <f>FREQUENCY($C$9:$C$1008,AE78)-SUM($AF$63:AF77)</f>
        <v>0</v>
      </c>
      <c r="AG78" s="63" t="e">
        <f t="shared" si="6"/>
        <v>#DIV/0!</v>
      </c>
      <c r="AH78" s="63"/>
      <c r="AI78" s="63"/>
      <c r="AJ78" s="63">
        <v>16</v>
      </c>
      <c r="AK78" s="63">
        <f>+AK77+AK61</f>
        <v>0</v>
      </c>
      <c r="AL78" s="130">
        <f>FREQUENCY($D$9:$D$1008,AK78)-SUM($AL$63:AL77)</f>
        <v>0</v>
      </c>
      <c r="AM78" s="63" t="e">
        <f t="shared" si="3"/>
        <v>#DIV/0!</v>
      </c>
      <c r="AN78" s="63"/>
      <c r="AO78" s="64"/>
      <c r="AP78" s="64">
        <v>16</v>
      </c>
      <c r="AQ78" s="64">
        <f>+AQ77+AQ61</f>
        <v>0</v>
      </c>
      <c r="AR78" s="131">
        <f>FREQUENCY($E$9:$E$1008,AQ78)-SUM($AR$63:AR77)</f>
        <v>0</v>
      </c>
      <c r="AS78" s="64" t="e">
        <f t="shared" si="4"/>
        <v>#DIV/0!</v>
      </c>
      <c r="AT78" s="63"/>
      <c r="AU78" s="63">
        <v>16</v>
      </c>
      <c r="AV78" s="63">
        <f>+AV77+AV61</f>
        <v>0</v>
      </c>
      <c r="AW78" s="130">
        <f>FREQUENCY($F$9:$F$1008,AV78)-SUM($AW$63:AW77)</f>
        <v>0</v>
      </c>
      <c r="AX78" s="65" t="e">
        <f t="shared" si="5"/>
        <v>#DIV/0!</v>
      </c>
      <c r="AY78" s="65"/>
      <c r="AZ78" s="65"/>
      <c r="BA78" s="65"/>
      <c r="BB78" s="65"/>
      <c r="BC78" s="65"/>
      <c r="BD78" s="65"/>
      <c r="BE78" s="65"/>
      <c r="BF78" s="65"/>
      <c r="BG78" s="65"/>
      <c r="BH78" s="65"/>
      <c r="BI78" s="65"/>
      <c r="BJ78" s="65"/>
      <c r="BK78" s="65"/>
      <c r="BL78" s="65"/>
      <c r="BM78" s="65"/>
      <c r="BN78" s="65"/>
      <c r="BO78" s="65"/>
      <c r="BP78" s="65"/>
      <c r="BQ78" s="65"/>
      <c r="BR78" s="65"/>
      <c r="BS78" s="65"/>
      <c r="BT78" s="65"/>
      <c r="BU78" s="65"/>
      <c r="BV78" s="65"/>
      <c r="BW78" s="65"/>
      <c r="BX78" s="65"/>
      <c r="BY78" s="65"/>
      <c r="BZ78" s="65"/>
      <c r="CA78" s="65"/>
      <c r="CB78" s="65"/>
      <c r="CC78" s="65"/>
      <c r="CD78" s="65"/>
      <c r="CE78" s="65"/>
      <c r="CF78" s="65"/>
      <c r="CG78" s="65"/>
      <c r="CH78" s="65"/>
      <c r="CI78" s="65"/>
      <c r="CJ78" s="65"/>
      <c r="CK78" s="65"/>
      <c r="CL78" s="65"/>
      <c r="CM78" s="65"/>
      <c r="CN78" s="65"/>
      <c r="CO78" s="65"/>
      <c r="CP78" s="65"/>
      <c r="CQ78" s="65"/>
      <c r="CR78" s="65"/>
      <c r="CS78" s="65"/>
      <c r="CT78" s="65"/>
      <c r="CU78" s="65"/>
      <c r="CV78" s="65"/>
      <c r="CW78" s="65"/>
      <c r="CX78" s="65"/>
      <c r="CY78" s="65"/>
      <c r="CZ78" s="65"/>
      <c r="DA78" s="65"/>
      <c r="DB78" s="65"/>
      <c r="DC78" s="65"/>
      <c r="DD78" s="65"/>
      <c r="DE78" s="65"/>
      <c r="DF78" s="65"/>
      <c r="DG78" s="65"/>
      <c r="DH78" s="65"/>
      <c r="DI78" s="65"/>
      <c r="DJ78" s="65"/>
      <c r="DK78" s="65"/>
      <c r="DL78" s="65"/>
      <c r="DM78" s="65"/>
      <c r="DN78" s="65"/>
      <c r="DO78" s="65"/>
      <c r="DP78" s="65"/>
      <c r="DQ78" s="65"/>
      <c r="DR78" s="59"/>
    </row>
    <row r="79" spans="1:122" s="58" customFormat="1" ht="15.75" customHeight="1" x14ac:dyDescent="0.2">
      <c r="A79" s="96">
        <v>71</v>
      </c>
      <c r="B79" s="95"/>
      <c r="C79" s="95"/>
      <c r="D79" s="95"/>
      <c r="E79" s="95"/>
      <c r="F79" s="95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63"/>
      <c r="V79" s="63"/>
      <c r="W79" s="63"/>
      <c r="X79" s="63">
        <v>18</v>
      </c>
      <c r="Y79" s="63">
        <f>+Y78+Y61</f>
        <v>0</v>
      </c>
      <c r="Z79" s="130">
        <f>FREQUENCY($B$9:$B$1008,Y79)-SUM($Z$63:Z78)</f>
        <v>0</v>
      </c>
      <c r="AA79" s="63" t="e">
        <f t="shared" si="2"/>
        <v>#DIV/0!</v>
      </c>
      <c r="AB79" s="64"/>
      <c r="AC79" s="63"/>
      <c r="AD79" s="63">
        <v>17</v>
      </c>
      <c r="AE79" s="63">
        <f>+AE78+AE61</f>
        <v>0</v>
      </c>
      <c r="AF79" s="130">
        <f>FREQUENCY($C$9:$C$1008,AE79)-SUM($AF$63:AF78)</f>
        <v>0</v>
      </c>
      <c r="AG79" s="63" t="e">
        <f t="shared" si="6"/>
        <v>#DIV/0!</v>
      </c>
      <c r="AH79" s="63"/>
      <c r="AI79" s="63"/>
      <c r="AJ79" s="63">
        <v>17</v>
      </c>
      <c r="AK79" s="63">
        <f>+AK78+AK61</f>
        <v>0</v>
      </c>
      <c r="AL79" s="130">
        <f>FREQUENCY($D$9:$D$1008,AK79)-SUM($AL$63:AL78)</f>
        <v>0</v>
      </c>
      <c r="AM79" s="63" t="e">
        <f t="shared" si="3"/>
        <v>#DIV/0!</v>
      </c>
      <c r="AN79" s="63"/>
      <c r="AO79" s="64"/>
      <c r="AP79" s="64">
        <v>17</v>
      </c>
      <c r="AQ79" s="64">
        <f>+AQ78+AQ61</f>
        <v>0</v>
      </c>
      <c r="AR79" s="131">
        <f>FREQUENCY($E$9:$E$1008,AQ79)-SUM($AR$63:AR78)</f>
        <v>0</v>
      </c>
      <c r="AS79" s="64" t="e">
        <f t="shared" si="4"/>
        <v>#DIV/0!</v>
      </c>
      <c r="AT79" s="63"/>
      <c r="AU79" s="63">
        <v>17</v>
      </c>
      <c r="AV79" s="63">
        <f>+AV78+AV61</f>
        <v>0</v>
      </c>
      <c r="AW79" s="130">
        <f>FREQUENCY($F$9:$F$1008,AV79)-SUM($AW$63:AW78)</f>
        <v>0</v>
      </c>
      <c r="AX79" s="65" t="e">
        <f t="shared" si="5"/>
        <v>#DIV/0!</v>
      </c>
      <c r="AY79" s="65"/>
      <c r="AZ79" s="65"/>
      <c r="BA79" s="65"/>
      <c r="BB79" s="65"/>
      <c r="BC79" s="65"/>
      <c r="BD79" s="65"/>
      <c r="BE79" s="65"/>
      <c r="BF79" s="65"/>
      <c r="BG79" s="65"/>
      <c r="BH79" s="65"/>
      <c r="BI79" s="65"/>
      <c r="BJ79" s="65"/>
      <c r="BK79" s="65"/>
      <c r="BL79" s="65"/>
      <c r="BM79" s="65"/>
      <c r="BN79" s="65"/>
      <c r="BO79" s="65"/>
      <c r="BP79" s="65"/>
      <c r="BQ79" s="65"/>
      <c r="BR79" s="65"/>
      <c r="BS79" s="65"/>
      <c r="BT79" s="65"/>
      <c r="BU79" s="65"/>
      <c r="BV79" s="65"/>
      <c r="BW79" s="65"/>
      <c r="BX79" s="65"/>
      <c r="BY79" s="65"/>
      <c r="BZ79" s="65"/>
      <c r="CA79" s="65"/>
      <c r="CB79" s="65"/>
      <c r="CC79" s="65"/>
      <c r="CD79" s="65"/>
      <c r="CE79" s="65"/>
      <c r="CF79" s="65"/>
      <c r="CG79" s="65"/>
      <c r="CH79" s="65"/>
      <c r="CI79" s="65"/>
      <c r="CJ79" s="65"/>
      <c r="CK79" s="65"/>
      <c r="CL79" s="65"/>
      <c r="CM79" s="65"/>
      <c r="CN79" s="65"/>
      <c r="CO79" s="65"/>
      <c r="CP79" s="65"/>
      <c r="CQ79" s="65"/>
      <c r="CR79" s="65"/>
      <c r="CS79" s="65"/>
      <c r="CT79" s="65"/>
      <c r="CU79" s="65"/>
      <c r="CV79" s="65"/>
      <c r="CW79" s="65"/>
      <c r="CX79" s="65"/>
      <c r="CY79" s="65"/>
      <c r="CZ79" s="65"/>
      <c r="DA79" s="65"/>
      <c r="DB79" s="65"/>
      <c r="DC79" s="65"/>
      <c r="DD79" s="65"/>
      <c r="DE79" s="65"/>
      <c r="DF79" s="65"/>
      <c r="DG79" s="65"/>
      <c r="DH79" s="65"/>
      <c r="DI79" s="65"/>
      <c r="DJ79" s="65"/>
      <c r="DK79" s="65"/>
      <c r="DL79" s="65"/>
      <c r="DM79" s="65"/>
      <c r="DN79" s="65"/>
      <c r="DO79" s="65"/>
      <c r="DP79" s="65"/>
      <c r="DQ79" s="65"/>
      <c r="DR79" s="59"/>
    </row>
    <row r="80" spans="1:122" s="58" customFormat="1" ht="15.75" customHeight="1" x14ac:dyDescent="0.2">
      <c r="A80" s="96">
        <v>72</v>
      </c>
      <c r="B80" s="95"/>
      <c r="C80" s="95"/>
      <c r="D80" s="95"/>
      <c r="E80" s="95"/>
      <c r="F80" s="95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63"/>
      <c r="V80" s="63"/>
      <c r="W80" s="63"/>
      <c r="X80" s="63">
        <v>19</v>
      </c>
      <c r="Y80" s="63">
        <f>+Y79+Y61</f>
        <v>0</v>
      </c>
      <c r="Z80" s="130">
        <f>FREQUENCY($B$9:$B$1008,Y80)-SUM($Z$63:Z79)</f>
        <v>0</v>
      </c>
      <c r="AA80" s="63" t="e">
        <f t="shared" si="2"/>
        <v>#DIV/0!</v>
      </c>
      <c r="AB80" s="64"/>
      <c r="AC80" s="63"/>
      <c r="AD80" s="63">
        <v>18</v>
      </c>
      <c r="AE80" s="63">
        <f>+AE79+AE61</f>
        <v>0</v>
      </c>
      <c r="AF80" s="130">
        <f>FREQUENCY($C$9:$C$1008,AE80)-SUM($AF$63:AF79)</f>
        <v>0</v>
      </c>
      <c r="AG80" s="63" t="e">
        <f t="shared" si="6"/>
        <v>#DIV/0!</v>
      </c>
      <c r="AH80" s="63"/>
      <c r="AI80" s="63"/>
      <c r="AJ80" s="63">
        <v>18</v>
      </c>
      <c r="AK80" s="63">
        <f>+AK79+AK61</f>
        <v>0</v>
      </c>
      <c r="AL80" s="130">
        <f>FREQUENCY($D$9:$D$1008,AK80)-SUM($AL$63:AL79)</f>
        <v>0</v>
      </c>
      <c r="AM80" s="63" t="e">
        <f t="shared" si="3"/>
        <v>#DIV/0!</v>
      </c>
      <c r="AN80" s="63"/>
      <c r="AO80" s="64"/>
      <c r="AP80" s="64">
        <v>18</v>
      </c>
      <c r="AQ80" s="64">
        <f>+AQ79+AQ61</f>
        <v>0</v>
      </c>
      <c r="AR80" s="131">
        <f>FREQUENCY($E$9:$E$1008,AQ80)-SUM($AR$63:AR79)</f>
        <v>0</v>
      </c>
      <c r="AS80" s="64" t="e">
        <f t="shared" si="4"/>
        <v>#DIV/0!</v>
      </c>
      <c r="AT80" s="63"/>
      <c r="AU80" s="63">
        <v>18</v>
      </c>
      <c r="AV80" s="63">
        <f>+AV79+AV61</f>
        <v>0</v>
      </c>
      <c r="AW80" s="130">
        <f>FREQUENCY($F$9:$F$1008,AV80)-SUM($AW$63:AW79)</f>
        <v>0</v>
      </c>
      <c r="AX80" s="65" t="e">
        <f t="shared" si="5"/>
        <v>#DIV/0!</v>
      </c>
      <c r="AY80" s="65"/>
      <c r="AZ80" s="65"/>
      <c r="BA80" s="65"/>
      <c r="BB80" s="65"/>
      <c r="BC80" s="65"/>
      <c r="BD80" s="65"/>
      <c r="BE80" s="65"/>
      <c r="BF80" s="65"/>
      <c r="BG80" s="65"/>
      <c r="BH80" s="65"/>
      <c r="BI80" s="65"/>
      <c r="BJ80" s="65"/>
      <c r="BK80" s="65"/>
      <c r="BL80" s="65"/>
      <c r="BM80" s="65"/>
      <c r="BN80" s="65"/>
      <c r="BO80" s="65"/>
      <c r="BP80" s="65"/>
      <c r="BQ80" s="65"/>
      <c r="BR80" s="65"/>
      <c r="BS80" s="65"/>
      <c r="BT80" s="65"/>
      <c r="BU80" s="65"/>
      <c r="BV80" s="65"/>
      <c r="BW80" s="65"/>
      <c r="BX80" s="65"/>
      <c r="BY80" s="65"/>
      <c r="BZ80" s="65"/>
      <c r="CA80" s="65"/>
      <c r="CB80" s="65"/>
      <c r="CC80" s="65"/>
      <c r="CD80" s="65"/>
      <c r="CE80" s="65"/>
      <c r="CF80" s="65"/>
      <c r="CG80" s="65"/>
      <c r="CH80" s="65"/>
      <c r="CI80" s="65"/>
      <c r="CJ80" s="65"/>
      <c r="CK80" s="65"/>
      <c r="CL80" s="65"/>
      <c r="CM80" s="65"/>
      <c r="CN80" s="65"/>
      <c r="CO80" s="65"/>
      <c r="CP80" s="65"/>
      <c r="CQ80" s="65"/>
      <c r="CR80" s="65"/>
      <c r="CS80" s="65"/>
      <c r="CT80" s="65"/>
      <c r="CU80" s="65"/>
      <c r="CV80" s="65"/>
      <c r="CW80" s="65"/>
      <c r="CX80" s="65"/>
      <c r="CY80" s="65"/>
      <c r="CZ80" s="65"/>
      <c r="DA80" s="65"/>
      <c r="DB80" s="65"/>
      <c r="DC80" s="65"/>
      <c r="DD80" s="65"/>
      <c r="DE80" s="65"/>
      <c r="DF80" s="65"/>
      <c r="DG80" s="65"/>
      <c r="DH80" s="65"/>
      <c r="DI80" s="65"/>
      <c r="DJ80" s="65"/>
      <c r="DK80" s="65"/>
      <c r="DL80" s="65"/>
      <c r="DM80" s="65"/>
      <c r="DN80" s="65"/>
      <c r="DO80" s="65"/>
      <c r="DP80" s="65"/>
      <c r="DQ80" s="65"/>
      <c r="DR80" s="59"/>
    </row>
    <row r="81" spans="1:122" s="58" customFormat="1" ht="15.75" customHeight="1" x14ac:dyDescent="0.2">
      <c r="A81" s="96">
        <v>73</v>
      </c>
      <c r="B81" s="95"/>
      <c r="C81" s="95"/>
      <c r="D81" s="95"/>
      <c r="E81" s="95"/>
      <c r="F81" s="95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63"/>
      <c r="V81" s="63"/>
      <c r="W81" s="63"/>
      <c r="X81" s="63">
        <v>20</v>
      </c>
      <c r="Y81" s="63">
        <f>+Y80+Y61</f>
        <v>0</v>
      </c>
      <c r="Z81" s="130">
        <f>FREQUENCY($B$9:$B$1008,Y81)-SUM($Z$63:Z80)</f>
        <v>0</v>
      </c>
      <c r="AA81" s="63" t="e">
        <f t="shared" si="2"/>
        <v>#DIV/0!</v>
      </c>
      <c r="AB81" s="64"/>
      <c r="AC81" s="63"/>
      <c r="AD81" s="63">
        <v>19</v>
      </c>
      <c r="AE81" s="63">
        <f>+AE80+AE61</f>
        <v>0</v>
      </c>
      <c r="AF81" s="130">
        <f>FREQUENCY($C$9:$C$1008,AE81)-SUM($AF$63:AF80)</f>
        <v>0</v>
      </c>
      <c r="AG81" s="63" t="e">
        <f t="shared" si="6"/>
        <v>#DIV/0!</v>
      </c>
      <c r="AH81" s="63"/>
      <c r="AI81" s="63"/>
      <c r="AJ81" s="63">
        <v>19</v>
      </c>
      <c r="AK81" s="63">
        <f>+AK80+AK61</f>
        <v>0</v>
      </c>
      <c r="AL81" s="130">
        <f>FREQUENCY($D$9:$D$1008,AK81)-SUM($AL$63:AL80)</f>
        <v>0</v>
      </c>
      <c r="AM81" s="63" t="e">
        <f t="shared" si="3"/>
        <v>#DIV/0!</v>
      </c>
      <c r="AN81" s="63"/>
      <c r="AO81" s="64"/>
      <c r="AP81" s="64">
        <v>19</v>
      </c>
      <c r="AQ81" s="64">
        <f>+AQ80+AQ61</f>
        <v>0</v>
      </c>
      <c r="AR81" s="131">
        <f>FREQUENCY($E$9:$E$1008,AQ81)-SUM($AR$63:AR80)</f>
        <v>0</v>
      </c>
      <c r="AS81" s="64" t="e">
        <f t="shared" si="4"/>
        <v>#DIV/0!</v>
      </c>
      <c r="AT81" s="63"/>
      <c r="AU81" s="63">
        <v>19</v>
      </c>
      <c r="AV81" s="63">
        <f>+AV80+AV61</f>
        <v>0</v>
      </c>
      <c r="AW81" s="130">
        <f>FREQUENCY($F$9:$F$1008,AV81)-SUM($AW$63:AW80)</f>
        <v>0</v>
      </c>
      <c r="AX81" s="65" t="e">
        <f t="shared" si="5"/>
        <v>#DIV/0!</v>
      </c>
      <c r="AY81" s="65"/>
      <c r="AZ81" s="65"/>
      <c r="BA81" s="65"/>
      <c r="BB81" s="65"/>
      <c r="BC81" s="65"/>
      <c r="BD81" s="65"/>
      <c r="BE81" s="65"/>
      <c r="BF81" s="65"/>
      <c r="BG81" s="65"/>
      <c r="BH81" s="65"/>
      <c r="BI81" s="65"/>
      <c r="BJ81" s="65"/>
      <c r="BK81" s="65"/>
      <c r="BL81" s="65"/>
      <c r="BM81" s="65"/>
      <c r="BN81" s="65"/>
      <c r="BO81" s="65"/>
      <c r="BP81" s="65"/>
      <c r="BQ81" s="65"/>
      <c r="BR81" s="65"/>
      <c r="BS81" s="65"/>
      <c r="BT81" s="65"/>
      <c r="BU81" s="65"/>
      <c r="BV81" s="65"/>
      <c r="BW81" s="65"/>
      <c r="BX81" s="65"/>
      <c r="BY81" s="65"/>
      <c r="BZ81" s="65"/>
      <c r="CA81" s="65"/>
      <c r="CB81" s="65"/>
      <c r="CC81" s="65"/>
      <c r="CD81" s="65"/>
      <c r="CE81" s="65"/>
      <c r="CF81" s="65"/>
      <c r="CG81" s="65"/>
      <c r="CH81" s="65"/>
      <c r="CI81" s="65"/>
      <c r="CJ81" s="65"/>
      <c r="CK81" s="65"/>
      <c r="CL81" s="65"/>
      <c r="CM81" s="65"/>
      <c r="CN81" s="65"/>
      <c r="CO81" s="65"/>
      <c r="CP81" s="65"/>
      <c r="CQ81" s="65"/>
      <c r="CR81" s="65"/>
      <c r="CS81" s="65"/>
      <c r="CT81" s="65"/>
      <c r="CU81" s="65"/>
      <c r="CV81" s="65"/>
      <c r="CW81" s="65"/>
      <c r="CX81" s="65"/>
      <c r="CY81" s="65"/>
      <c r="CZ81" s="65"/>
      <c r="DA81" s="65"/>
      <c r="DB81" s="65"/>
      <c r="DC81" s="65"/>
      <c r="DD81" s="65"/>
      <c r="DE81" s="65"/>
      <c r="DF81" s="65"/>
      <c r="DG81" s="65"/>
      <c r="DH81" s="65"/>
      <c r="DI81" s="65"/>
      <c r="DJ81" s="65"/>
      <c r="DK81" s="65"/>
      <c r="DL81" s="65"/>
      <c r="DM81" s="65"/>
      <c r="DN81" s="65"/>
      <c r="DO81" s="65"/>
      <c r="DP81" s="65"/>
      <c r="DQ81" s="65"/>
      <c r="DR81" s="59"/>
    </row>
    <row r="82" spans="1:122" s="58" customFormat="1" ht="15.75" customHeight="1" x14ac:dyDescent="0.2">
      <c r="A82" s="96">
        <v>74</v>
      </c>
      <c r="B82" s="95"/>
      <c r="C82" s="95"/>
      <c r="D82" s="95"/>
      <c r="E82" s="95"/>
      <c r="F82" s="95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63"/>
      <c r="V82" s="63"/>
      <c r="W82" s="63"/>
      <c r="X82" s="63">
        <v>21</v>
      </c>
      <c r="Y82" s="63">
        <f>+Y81+Y61</f>
        <v>0</v>
      </c>
      <c r="Z82" s="130">
        <f>FREQUENCY($B$9:$B$1008,Y82)-SUM($Z$63:Z81)</f>
        <v>0</v>
      </c>
      <c r="AA82" s="63" t="e">
        <f t="shared" si="2"/>
        <v>#DIV/0!</v>
      </c>
      <c r="AB82" s="64"/>
      <c r="AC82" s="63"/>
      <c r="AD82" s="63">
        <v>20</v>
      </c>
      <c r="AE82" s="63">
        <f>+AE81+AE61</f>
        <v>0</v>
      </c>
      <c r="AF82" s="130">
        <f>FREQUENCY($C$9:$C$1008,AE82)-SUM($AF$63:AF81)</f>
        <v>0</v>
      </c>
      <c r="AG82" s="63" t="e">
        <f t="shared" si="6"/>
        <v>#DIV/0!</v>
      </c>
      <c r="AH82" s="63"/>
      <c r="AI82" s="63"/>
      <c r="AJ82" s="63">
        <v>20</v>
      </c>
      <c r="AK82" s="63">
        <f>+AK81+AK61</f>
        <v>0</v>
      </c>
      <c r="AL82" s="130">
        <f>FREQUENCY($D$9:$D$1008,AK82)-SUM($AL$63:AL81)</f>
        <v>0</v>
      </c>
      <c r="AM82" s="63" t="e">
        <f t="shared" si="3"/>
        <v>#DIV/0!</v>
      </c>
      <c r="AN82" s="63"/>
      <c r="AO82" s="64"/>
      <c r="AP82" s="64">
        <v>20</v>
      </c>
      <c r="AQ82" s="64">
        <f>+AQ81+AQ61</f>
        <v>0</v>
      </c>
      <c r="AR82" s="131">
        <f>FREQUENCY($E$9:$E$1008,AQ82)-SUM($AR$63:AR81)</f>
        <v>0</v>
      </c>
      <c r="AS82" s="64" t="e">
        <f t="shared" si="4"/>
        <v>#DIV/0!</v>
      </c>
      <c r="AT82" s="63"/>
      <c r="AU82" s="63">
        <v>20</v>
      </c>
      <c r="AV82" s="63">
        <f>+AV81+AV61</f>
        <v>0</v>
      </c>
      <c r="AW82" s="130">
        <f>FREQUENCY($F$9:$F$1008,AV82)-SUM($AW$63:AW81)</f>
        <v>0</v>
      </c>
      <c r="AX82" s="65" t="e">
        <f t="shared" si="5"/>
        <v>#DIV/0!</v>
      </c>
      <c r="AY82" s="65"/>
      <c r="AZ82" s="65"/>
      <c r="BA82" s="65"/>
      <c r="BB82" s="65"/>
      <c r="BC82" s="65"/>
      <c r="BD82" s="65"/>
      <c r="BE82" s="65"/>
      <c r="BF82" s="65"/>
      <c r="BG82" s="65"/>
      <c r="BH82" s="65"/>
      <c r="BI82" s="65"/>
      <c r="BJ82" s="65"/>
      <c r="BK82" s="65"/>
      <c r="BL82" s="65"/>
      <c r="BM82" s="65"/>
      <c r="BN82" s="65"/>
      <c r="BO82" s="65"/>
      <c r="BP82" s="65"/>
      <c r="BQ82" s="65"/>
      <c r="BR82" s="65"/>
      <c r="BS82" s="65"/>
      <c r="BT82" s="65"/>
      <c r="BU82" s="65"/>
      <c r="BV82" s="65"/>
      <c r="BW82" s="65"/>
      <c r="BX82" s="65"/>
      <c r="BY82" s="65"/>
      <c r="BZ82" s="65"/>
      <c r="CA82" s="65"/>
      <c r="CB82" s="65"/>
      <c r="CC82" s="65"/>
      <c r="CD82" s="65"/>
      <c r="CE82" s="65"/>
      <c r="CF82" s="65"/>
      <c r="CG82" s="65"/>
      <c r="CH82" s="65"/>
      <c r="CI82" s="65"/>
      <c r="CJ82" s="65"/>
      <c r="CK82" s="65"/>
      <c r="CL82" s="65"/>
      <c r="CM82" s="65"/>
      <c r="CN82" s="65"/>
      <c r="CO82" s="65"/>
      <c r="CP82" s="65"/>
      <c r="CQ82" s="65"/>
      <c r="CR82" s="65"/>
      <c r="CS82" s="65"/>
      <c r="CT82" s="65"/>
      <c r="CU82" s="65"/>
      <c r="CV82" s="65"/>
      <c r="CW82" s="65"/>
      <c r="CX82" s="65"/>
      <c r="CY82" s="65"/>
      <c r="CZ82" s="65"/>
      <c r="DA82" s="65"/>
      <c r="DB82" s="65"/>
      <c r="DC82" s="65"/>
      <c r="DD82" s="65"/>
      <c r="DE82" s="65"/>
      <c r="DF82" s="65"/>
      <c r="DG82" s="65"/>
      <c r="DH82" s="65"/>
      <c r="DI82" s="65"/>
      <c r="DJ82" s="65"/>
      <c r="DK82" s="65"/>
      <c r="DL82" s="65"/>
      <c r="DM82" s="65"/>
      <c r="DN82" s="65"/>
      <c r="DO82" s="65"/>
      <c r="DP82" s="65"/>
      <c r="DQ82" s="65"/>
      <c r="DR82" s="59"/>
    </row>
    <row r="83" spans="1:122" s="58" customFormat="1" ht="15.75" customHeight="1" x14ac:dyDescent="0.2">
      <c r="A83" s="96">
        <v>75</v>
      </c>
      <c r="B83" s="95"/>
      <c r="C83" s="95"/>
      <c r="D83" s="95"/>
      <c r="E83" s="95"/>
      <c r="F83" s="95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63"/>
      <c r="V83" s="63"/>
      <c r="W83" s="63"/>
      <c r="X83" s="63"/>
      <c r="Y83" s="63">
        <f>+Y82+Y61</f>
        <v>0</v>
      </c>
      <c r="Z83" s="130">
        <f>FREQUENCY($B$9:$B$1008,Y83)-SUM($Z$63:Z82)</f>
        <v>0</v>
      </c>
      <c r="AA83" s="63" t="e">
        <f t="shared" si="2"/>
        <v>#DIV/0!</v>
      </c>
      <c r="AB83" s="64"/>
      <c r="AC83" s="63"/>
      <c r="AD83" s="63">
        <v>21</v>
      </c>
      <c r="AE83" s="63">
        <f>+AE82+AE61</f>
        <v>0</v>
      </c>
      <c r="AF83" s="130">
        <f>FREQUENCY($C$9:$C$1008,AE83)-SUM($AF$63:AF82)</f>
        <v>0</v>
      </c>
      <c r="AG83" s="63" t="e">
        <f t="shared" si="6"/>
        <v>#DIV/0!</v>
      </c>
      <c r="AH83" s="63"/>
      <c r="AI83" s="63"/>
      <c r="AJ83" s="63">
        <v>21</v>
      </c>
      <c r="AK83" s="63">
        <f>+AK82+AK61</f>
        <v>0</v>
      </c>
      <c r="AL83" s="130">
        <f>FREQUENCY($D$9:$D$1008,AK83)-SUM($AL$63:AL82)</f>
        <v>0</v>
      </c>
      <c r="AM83" s="63" t="e">
        <f t="shared" si="3"/>
        <v>#DIV/0!</v>
      </c>
      <c r="AN83" s="63"/>
      <c r="AO83" s="64"/>
      <c r="AP83" s="64">
        <v>21</v>
      </c>
      <c r="AQ83" s="64">
        <f>+AQ82+AQ61</f>
        <v>0</v>
      </c>
      <c r="AR83" s="131">
        <f>FREQUENCY($E$9:$E$1008,AQ83)-SUM($AR$63:AR82)</f>
        <v>0</v>
      </c>
      <c r="AS83" s="64" t="e">
        <f t="shared" si="4"/>
        <v>#DIV/0!</v>
      </c>
      <c r="AT83" s="63"/>
      <c r="AU83" s="63">
        <v>21</v>
      </c>
      <c r="AV83" s="63">
        <f>+AV82+AV61</f>
        <v>0</v>
      </c>
      <c r="AW83" s="130">
        <f>FREQUENCY($F$9:$F$1008,AV83)-SUM($AW$63:AW82)</f>
        <v>0</v>
      </c>
      <c r="AX83" s="65" t="e">
        <f t="shared" si="5"/>
        <v>#DIV/0!</v>
      </c>
      <c r="AY83" s="65"/>
      <c r="AZ83" s="65"/>
      <c r="BA83" s="65"/>
      <c r="BB83" s="65"/>
      <c r="BC83" s="65"/>
      <c r="BD83" s="65"/>
      <c r="BE83" s="65"/>
      <c r="BF83" s="65"/>
      <c r="BG83" s="65"/>
      <c r="BH83" s="65"/>
      <c r="BI83" s="65"/>
      <c r="BJ83" s="65"/>
      <c r="BK83" s="65"/>
      <c r="BL83" s="65"/>
      <c r="BM83" s="65"/>
      <c r="BN83" s="65"/>
      <c r="BO83" s="65"/>
      <c r="BP83" s="65"/>
      <c r="BQ83" s="65"/>
      <c r="BR83" s="65"/>
      <c r="BS83" s="65"/>
      <c r="BT83" s="65"/>
      <c r="BU83" s="65"/>
      <c r="BV83" s="65"/>
      <c r="BW83" s="65"/>
      <c r="BX83" s="65"/>
      <c r="BY83" s="65"/>
      <c r="BZ83" s="65"/>
      <c r="CA83" s="65"/>
      <c r="CB83" s="65"/>
      <c r="CC83" s="65"/>
      <c r="CD83" s="65"/>
      <c r="CE83" s="65"/>
      <c r="CF83" s="65"/>
      <c r="CG83" s="65"/>
      <c r="CH83" s="65"/>
      <c r="CI83" s="65"/>
      <c r="CJ83" s="65"/>
      <c r="CK83" s="65"/>
      <c r="CL83" s="65"/>
      <c r="CM83" s="65"/>
      <c r="CN83" s="65"/>
      <c r="CO83" s="65"/>
      <c r="CP83" s="65"/>
      <c r="CQ83" s="65"/>
      <c r="CR83" s="65"/>
      <c r="CS83" s="65"/>
      <c r="CT83" s="65"/>
      <c r="CU83" s="65"/>
      <c r="CV83" s="65"/>
      <c r="CW83" s="65"/>
      <c r="CX83" s="65"/>
      <c r="CY83" s="65"/>
      <c r="CZ83" s="65"/>
      <c r="DA83" s="65"/>
      <c r="DB83" s="65"/>
      <c r="DC83" s="65"/>
      <c r="DD83" s="65"/>
      <c r="DE83" s="65"/>
      <c r="DF83" s="65"/>
      <c r="DG83" s="65"/>
      <c r="DH83" s="65"/>
      <c r="DI83" s="65"/>
      <c r="DJ83" s="65"/>
      <c r="DK83" s="65"/>
      <c r="DL83" s="65"/>
      <c r="DM83" s="65"/>
      <c r="DN83" s="65"/>
      <c r="DO83" s="65"/>
      <c r="DP83" s="65"/>
      <c r="DQ83" s="65"/>
      <c r="DR83" s="59"/>
    </row>
    <row r="84" spans="1:122" s="58" customFormat="1" ht="15.75" customHeight="1" x14ac:dyDescent="0.2">
      <c r="A84" s="96">
        <v>76</v>
      </c>
      <c r="B84" s="95"/>
      <c r="C84" s="95"/>
      <c r="D84" s="95"/>
      <c r="E84" s="95"/>
      <c r="F84" s="95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63"/>
      <c r="V84" s="63"/>
      <c r="W84" s="63"/>
      <c r="X84" s="63"/>
      <c r="Y84" s="63">
        <f>+Y83+Y61</f>
        <v>0</v>
      </c>
      <c r="Z84" s="130">
        <f>FREQUENCY($B$9:$B$1008,Y84)-SUM($Z$63:Z83)</f>
        <v>0</v>
      </c>
      <c r="AA84" s="63" t="e">
        <f t="shared" si="2"/>
        <v>#DIV/0!</v>
      </c>
      <c r="AB84" s="64"/>
      <c r="AC84" s="63"/>
      <c r="AD84" s="63"/>
      <c r="AE84" s="63">
        <f>+AE83+AE61</f>
        <v>0</v>
      </c>
      <c r="AF84" s="130">
        <f>FREQUENCY($C$9:$C$1008,AE84)-SUM($AF$63:AF83)</f>
        <v>0</v>
      </c>
      <c r="AG84" s="63" t="e">
        <f t="shared" si="6"/>
        <v>#DIV/0!</v>
      </c>
      <c r="AH84" s="63"/>
      <c r="AI84" s="63"/>
      <c r="AJ84" s="63"/>
      <c r="AK84" s="63">
        <f>+AK83+AK61</f>
        <v>0</v>
      </c>
      <c r="AL84" s="130">
        <f>FREQUENCY($D$9:$D$1008,AK84)-SUM($AL$63:AL83)</f>
        <v>0</v>
      </c>
      <c r="AM84" s="63" t="e">
        <f t="shared" si="3"/>
        <v>#DIV/0!</v>
      </c>
      <c r="AN84" s="63"/>
      <c r="AO84" s="64"/>
      <c r="AP84" s="64"/>
      <c r="AQ84" s="64">
        <f>+AQ83+AQ61</f>
        <v>0</v>
      </c>
      <c r="AR84" s="131">
        <f>FREQUENCY($E$9:$E$1008,AQ84)-SUM($AR$63:AR83)</f>
        <v>0</v>
      </c>
      <c r="AS84" s="64" t="e">
        <f t="shared" si="4"/>
        <v>#DIV/0!</v>
      </c>
      <c r="AT84" s="63"/>
      <c r="AU84" s="63"/>
      <c r="AV84" s="63">
        <f>+AV83+AV61</f>
        <v>0</v>
      </c>
      <c r="AW84" s="130">
        <f>FREQUENCY($F$9:$F$1008,AV84)-SUM($AW$63:AW83)</f>
        <v>0</v>
      </c>
      <c r="AX84" s="65" t="e">
        <f t="shared" si="5"/>
        <v>#DIV/0!</v>
      </c>
      <c r="AY84" s="65"/>
      <c r="AZ84" s="65"/>
      <c r="BA84" s="65"/>
      <c r="BB84" s="65"/>
      <c r="BC84" s="65"/>
      <c r="BD84" s="65"/>
      <c r="BE84" s="65"/>
      <c r="BF84" s="65"/>
      <c r="BG84" s="65"/>
      <c r="BH84" s="65"/>
      <c r="BI84" s="65"/>
      <c r="BJ84" s="65"/>
      <c r="BK84" s="65"/>
      <c r="BL84" s="65"/>
      <c r="BM84" s="65"/>
      <c r="BN84" s="65"/>
      <c r="BO84" s="65"/>
      <c r="BP84" s="65"/>
      <c r="BQ84" s="65"/>
      <c r="BR84" s="65"/>
      <c r="BS84" s="65"/>
      <c r="BT84" s="65"/>
      <c r="BU84" s="65"/>
      <c r="BV84" s="65"/>
      <c r="BW84" s="65"/>
      <c r="BX84" s="65"/>
      <c r="BY84" s="65"/>
      <c r="BZ84" s="65"/>
      <c r="CA84" s="65"/>
      <c r="CB84" s="65"/>
      <c r="CC84" s="65"/>
      <c r="CD84" s="65"/>
      <c r="CE84" s="65"/>
      <c r="CF84" s="65"/>
      <c r="CG84" s="65"/>
      <c r="CH84" s="65"/>
      <c r="CI84" s="65"/>
      <c r="CJ84" s="65"/>
      <c r="CK84" s="65"/>
      <c r="CL84" s="65"/>
      <c r="CM84" s="65"/>
      <c r="CN84" s="65"/>
      <c r="CO84" s="65"/>
      <c r="CP84" s="65"/>
      <c r="CQ84" s="65"/>
      <c r="CR84" s="65"/>
      <c r="CS84" s="65"/>
      <c r="CT84" s="65"/>
      <c r="CU84" s="65"/>
      <c r="CV84" s="65"/>
      <c r="CW84" s="65"/>
      <c r="CX84" s="65"/>
      <c r="CY84" s="65"/>
      <c r="CZ84" s="65"/>
      <c r="DA84" s="65"/>
      <c r="DB84" s="65"/>
      <c r="DC84" s="65"/>
      <c r="DD84" s="65"/>
      <c r="DE84" s="65"/>
      <c r="DF84" s="65"/>
      <c r="DG84" s="65"/>
      <c r="DH84" s="65"/>
      <c r="DI84" s="65"/>
      <c r="DJ84" s="65"/>
      <c r="DK84" s="65"/>
      <c r="DL84" s="65"/>
      <c r="DM84" s="65"/>
      <c r="DN84" s="65"/>
      <c r="DO84" s="65"/>
      <c r="DP84" s="65"/>
      <c r="DQ84" s="65"/>
      <c r="DR84" s="59"/>
    </row>
    <row r="85" spans="1:122" s="58" customFormat="1" ht="15.75" customHeight="1" x14ac:dyDescent="0.2">
      <c r="A85" s="96">
        <v>77</v>
      </c>
      <c r="B85" s="95"/>
      <c r="C85" s="95"/>
      <c r="D85" s="95"/>
      <c r="E85" s="95"/>
      <c r="F85" s="95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63"/>
      <c r="V85" s="63"/>
      <c r="W85" s="63"/>
      <c r="X85" s="63"/>
      <c r="Y85" s="63"/>
      <c r="Z85" s="63">
        <f>SUM(Z63:Z84)</f>
        <v>0</v>
      </c>
      <c r="AA85" s="63" t="e">
        <f>SUM(AA63:AA84)</f>
        <v>#DIV/0!</v>
      </c>
      <c r="AB85" s="64"/>
      <c r="AC85" s="63"/>
      <c r="AD85" s="63"/>
      <c r="AE85" s="63"/>
      <c r="AF85" s="63">
        <f>SUM(AF63:AF84)</f>
        <v>0</v>
      </c>
      <c r="AG85" s="63"/>
      <c r="AH85" s="63"/>
      <c r="AI85" s="63"/>
      <c r="AJ85" s="63"/>
      <c r="AK85" s="63"/>
      <c r="AL85" s="63">
        <f>SUM(AL63:AL84)</f>
        <v>0</v>
      </c>
      <c r="AM85" s="63"/>
      <c r="AN85" s="63"/>
      <c r="AO85" s="64"/>
      <c r="AP85" s="64"/>
      <c r="AQ85" s="64"/>
      <c r="AR85" s="64">
        <f>SUM(AR63:AR84)</f>
        <v>0</v>
      </c>
      <c r="AS85" s="64"/>
      <c r="AT85" s="63"/>
      <c r="AU85" s="63"/>
      <c r="AV85" s="63"/>
      <c r="AW85" s="63">
        <f>SUM(AW63:AW84)</f>
        <v>0</v>
      </c>
      <c r="AX85" s="65"/>
      <c r="AY85" s="65"/>
      <c r="AZ85" s="65"/>
      <c r="BA85" s="65"/>
      <c r="BB85" s="65"/>
      <c r="BC85" s="65"/>
      <c r="BD85" s="65"/>
      <c r="BE85" s="65"/>
      <c r="BF85" s="65"/>
      <c r="BG85" s="65"/>
      <c r="BH85" s="65"/>
      <c r="BI85" s="65"/>
      <c r="BJ85" s="65"/>
      <c r="BK85" s="65"/>
      <c r="BL85" s="65"/>
      <c r="BM85" s="65"/>
      <c r="BN85" s="65"/>
      <c r="BO85" s="65"/>
      <c r="BP85" s="65"/>
      <c r="BQ85" s="65"/>
      <c r="BR85" s="65"/>
      <c r="BS85" s="65"/>
      <c r="BT85" s="65"/>
      <c r="BU85" s="65"/>
      <c r="BV85" s="65"/>
      <c r="BW85" s="65"/>
      <c r="BX85" s="65"/>
      <c r="BY85" s="65"/>
      <c r="BZ85" s="65"/>
      <c r="CA85" s="65"/>
      <c r="CB85" s="65"/>
      <c r="CC85" s="65"/>
      <c r="CD85" s="65"/>
      <c r="CE85" s="65"/>
      <c r="CF85" s="65"/>
      <c r="CG85" s="65"/>
      <c r="CH85" s="65"/>
      <c r="CI85" s="65"/>
      <c r="CJ85" s="65"/>
      <c r="CK85" s="65"/>
      <c r="CL85" s="65"/>
      <c r="CM85" s="65"/>
      <c r="CN85" s="65"/>
      <c r="CO85" s="65"/>
      <c r="CP85" s="65"/>
      <c r="CQ85" s="65"/>
      <c r="CR85" s="65"/>
      <c r="CS85" s="65"/>
      <c r="CT85" s="65"/>
      <c r="CU85" s="65"/>
      <c r="CV85" s="65"/>
      <c r="CW85" s="65"/>
      <c r="CX85" s="65"/>
      <c r="CY85" s="65"/>
      <c r="CZ85" s="65"/>
      <c r="DA85" s="65"/>
      <c r="DB85" s="65"/>
      <c r="DC85" s="65"/>
      <c r="DD85" s="65"/>
      <c r="DE85" s="65"/>
      <c r="DF85" s="65"/>
      <c r="DG85" s="65"/>
      <c r="DH85" s="65"/>
      <c r="DI85" s="65"/>
      <c r="DJ85" s="65"/>
      <c r="DK85" s="65"/>
      <c r="DL85" s="65"/>
      <c r="DM85" s="65"/>
      <c r="DN85" s="65"/>
      <c r="DO85" s="65"/>
      <c r="DP85" s="65"/>
      <c r="DQ85" s="65"/>
      <c r="DR85" s="59"/>
    </row>
    <row r="86" spans="1:122" s="58" customFormat="1" ht="15.75" customHeight="1" x14ac:dyDescent="0.2">
      <c r="A86" s="96">
        <v>78</v>
      </c>
      <c r="B86" s="95"/>
      <c r="C86" s="95"/>
      <c r="D86" s="95"/>
      <c r="E86" s="95"/>
      <c r="F86" s="95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63"/>
      <c r="V86" s="63"/>
      <c r="W86" s="63"/>
      <c r="X86" s="63"/>
      <c r="Y86" s="63"/>
      <c r="Z86" s="63"/>
      <c r="AA86" s="63"/>
      <c r="AB86" s="64"/>
      <c r="AC86" s="63"/>
      <c r="AD86" s="63"/>
      <c r="AE86" s="63"/>
      <c r="AF86" s="63"/>
      <c r="AG86" s="63"/>
      <c r="AH86" s="63"/>
      <c r="AI86" s="63"/>
      <c r="AJ86" s="63"/>
      <c r="AK86" s="63"/>
      <c r="AL86" s="63"/>
      <c r="AM86" s="63"/>
      <c r="AN86" s="63"/>
      <c r="AO86" s="64"/>
      <c r="AP86" s="64"/>
      <c r="AQ86" s="64"/>
      <c r="AR86" s="64"/>
      <c r="AS86" s="64"/>
      <c r="AT86" s="63"/>
      <c r="AU86" s="63"/>
      <c r="AV86" s="63"/>
      <c r="AW86" s="63"/>
      <c r="AX86" s="65"/>
      <c r="AY86" s="65"/>
      <c r="AZ86" s="65"/>
      <c r="BA86" s="65"/>
      <c r="BB86" s="65"/>
      <c r="BC86" s="65"/>
      <c r="BD86" s="65"/>
      <c r="BE86" s="65"/>
      <c r="BF86" s="65"/>
      <c r="BG86" s="65"/>
      <c r="BH86" s="65"/>
      <c r="BI86" s="65"/>
      <c r="BJ86" s="65"/>
      <c r="BK86" s="65"/>
      <c r="BL86" s="65"/>
      <c r="BM86" s="65"/>
      <c r="BN86" s="65"/>
      <c r="BO86" s="65"/>
      <c r="BP86" s="65"/>
      <c r="BQ86" s="65"/>
      <c r="BR86" s="65"/>
      <c r="BS86" s="65"/>
      <c r="BT86" s="65"/>
      <c r="BU86" s="65"/>
      <c r="BV86" s="65"/>
      <c r="BW86" s="65"/>
      <c r="BX86" s="65"/>
      <c r="BY86" s="65"/>
      <c r="BZ86" s="65"/>
      <c r="CA86" s="65"/>
      <c r="CB86" s="65"/>
      <c r="CC86" s="65"/>
      <c r="CD86" s="65"/>
      <c r="CE86" s="65"/>
      <c r="CF86" s="65"/>
      <c r="CG86" s="65"/>
      <c r="CH86" s="65"/>
      <c r="CI86" s="65"/>
      <c r="CJ86" s="65"/>
      <c r="CK86" s="65"/>
      <c r="CL86" s="65"/>
      <c r="CM86" s="65"/>
      <c r="CN86" s="65"/>
      <c r="CO86" s="65"/>
      <c r="CP86" s="65"/>
      <c r="CQ86" s="65"/>
      <c r="CR86" s="65"/>
      <c r="CS86" s="65"/>
      <c r="CT86" s="65"/>
      <c r="CU86" s="65"/>
      <c r="CV86" s="65"/>
      <c r="CW86" s="65"/>
      <c r="CX86" s="65"/>
      <c r="CY86" s="65"/>
      <c r="CZ86" s="65"/>
      <c r="DA86" s="65"/>
      <c r="DB86" s="65"/>
      <c r="DC86" s="65"/>
      <c r="DD86" s="65"/>
      <c r="DE86" s="65"/>
      <c r="DF86" s="65"/>
      <c r="DG86" s="65"/>
      <c r="DH86" s="65"/>
      <c r="DI86" s="65"/>
      <c r="DJ86" s="65"/>
      <c r="DK86" s="65"/>
      <c r="DL86" s="65"/>
      <c r="DM86" s="65"/>
      <c r="DN86" s="65"/>
      <c r="DO86" s="65"/>
      <c r="DP86" s="65"/>
      <c r="DQ86" s="65"/>
      <c r="DR86" s="59"/>
    </row>
    <row r="87" spans="1:122" s="58" customFormat="1" ht="15.75" customHeight="1" x14ac:dyDescent="0.2">
      <c r="A87" s="96">
        <v>79</v>
      </c>
      <c r="B87" s="95"/>
      <c r="C87" s="95"/>
      <c r="D87" s="95"/>
      <c r="E87" s="95"/>
      <c r="F87" s="95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63"/>
      <c r="V87" s="63"/>
      <c r="W87" s="63"/>
      <c r="X87" s="63"/>
      <c r="Y87" s="63"/>
      <c r="Z87" s="63"/>
      <c r="AA87" s="63"/>
      <c r="AB87" s="64"/>
      <c r="AC87" s="63"/>
      <c r="AD87" s="63"/>
      <c r="AE87" s="63"/>
      <c r="AF87" s="63"/>
      <c r="AG87" s="63"/>
      <c r="AH87" s="63"/>
      <c r="AI87" s="63"/>
      <c r="AJ87" s="63"/>
      <c r="AK87" s="63"/>
      <c r="AL87" s="63"/>
      <c r="AM87" s="63"/>
      <c r="AN87" s="63"/>
      <c r="AO87" s="64"/>
      <c r="AP87" s="64"/>
      <c r="AQ87" s="64"/>
      <c r="AR87" s="64"/>
      <c r="AS87" s="64"/>
      <c r="AT87" s="63"/>
      <c r="AU87" s="63"/>
      <c r="AV87" s="63"/>
      <c r="AW87" s="63"/>
      <c r="AX87" s="65"/>
      <c r="AY87" s="65"/>
      <c r="AZ87" s="65"/>
      <c r="BA87" s="65"/>
      <c r="BB87" s="65"/>
      <c r="BC87" s="65"/>
      <c r="BD87" s="65"/>
      <c r="BE87" s="65"/>
      <c r="BF87" s="65"/>
      <c r="BG87" s="65"/>
      <c r="BH87" s="65"/>
      <c r="BI87" s="65"/>
      <c r="BJ87" s="65"/>
      <c r="BK87" s="65"/>
      <c r="BL87" s="65"/>
      <c r="BM87" s="65"/>
      <c r="BN87" s="65"/>
      <c r="BO87" s="65"/>
      <c r="BP87" s="65"/>
      <c r="BQ87" s="65"/>
      <c r="BR87" s="65"/>
      <c r="BS87" s="65"/>
      <c r="BT87" s="65"/>
      <c r="BU87" s="65"/>
      <c r="BV87" s="65"/>
      <c r="BW87" s="65"/>
      <c r="BX87" s="65"/>
      <c r="BY87" s="65"/>
      <c r="BZ87" s="65"/>
      <c r="CA87" s="65"/>
      <c r="CB87" s="65"/>
      <c r="CC87" s="65"/>
      <c r="CD87" s="65"/>
      <c r="CE87" s="65"/>
      <c r="CF87" s="65"/>
      <c r="CG87" s="65"/>
      <c r="CH87" s="65"/>
      <c r="CI87" s="65"/>
      <c r="CJ87" s="65"/>
      <c r="CK87" s="65"/>
      <c r="CL87" s="65"/>
      <c r="CM87" s="65"/>
      <c r="CN87" s="65"/>
      <c r="CO87" s="65"/>
      <c r="CP87" s="65"/>
      <c r="CQ87" s="65"/>
      <c r="CR87" s="65"/>
      <c r="CS87" s="65"/>
      <c r="CT87" s="65"/>
      <c r="CU87" s="65"/>
      <c r="CV87" s="65"/>
      <c r="CW87" s="65"/>
      <c r="CX87" s="65"/>
      <c r="CY87" s="65"/>
      <c r="CZ87" s="65"/>
      <c r="DA87" s="65"/>
      <c r="DB87" s="65"/>
      <c r="DC87" s="65"/>
      <c r="DD87" s="65"/>
      <c r="DE87" s="65"/>
      <c r="DF87" s="65"/>
      <c r="DG87" s="65"/>
      <c r="DH87" s="65"/>
      <c r="DI87" s="65"/>
      <c r="DJ87" s="65"/>
      <c r="DK87" s="65"/>
      <c r="DL87" s="65"/>
      <c r="DM87" s="65"/>
      <c r="DN87" s="65"/>
      <c r="DO87" s="65"/>
      <c r="DP87" s="65"/>
      <c r="DQ87" s="65"/>
      <c r="DR87" s="59"/>
    </row>
    <row r="88" spans="1:122" ht="15.75" customHeight="1" x14ac:dyDescent="0.2">
      <c r="A88" s="96">
        <v>80</v>
      </c>
      <c r="B88" s="95"/>
      <c r="C88" s="95"/>
      <c r="D88" s="95"/>
      <c r="E88" s="95"/>
      <c r="F88" s="95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T88" s="59"/>
      <c r="U88" s="63"/>
      <c r="V88" s="63"/>
      <c r="W88" s="63"/>
      <c r="X88" s="63"/>
      <c r="Y88" s="63"/>
      <c r="Z88" s="63"/>
      <c r="AZ88" s="65"/>
      <c r="BA88" s="65"/>
      <c r="BB88" s="65"/>
      <c r="BC88" s="65"/>
      <c r="DR88" s="59"/>
    </row>
    <row r="89" spans="1:122" ht="15.75" customHeight="1" x14ac:dyDescent="0.2">
      <c r="A89" s="96">
        <v>81</v>
      </c>
      <c r="B89" s="95"/>
      <c r="C89" s="95"/>
      <c r="D89" s="95"/>
      <c r="E89" s="95"/>
      <c r="F89" s="95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T89" s="59"/>
      <c r="U89" s="63"/>
      <c r="V89" s="63"/>
      <c r="W89" s="63"/>
      <c r="X89" s="63"/>
      <c r="Y89" s="63"/>
      <c r="Z89" s="63"/>
      <c r="AZ89" s="65"/>
      <c r="BA89" s="65"/>
      <c r="BB89" s="65"/>
      <c r="BC89" s="65"/>
      <c r="DR89" s="59"/>
    </row>
    <row r="90" spans="1:122" ht="15.75" customHeight="1" x14ac:dyDescent="0.2">
      <c r="A90" s="96">
        <v>82</v>
      </c>
      <c r="B90" s="95"/>
      <c r="C90" s="95"/>
      <c r="D90" s="95"/>
      <c r="E90" s="95"/>
      <c r="F90" s="95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T90" s="59"/>
      <c r="U90" s="63"/>
      <c r="V90" s="63"/>
      <c r="W90" s="63"/>
      <c r="X90" s="63"/>
      <c r="Y90" s="63"/>
      <c r="Z90" s="63"/>
      <c r="AZ90" s="65"/>
      <c r="BA90" s="65"/>
      <c r="BB90" s="65"/>
      <c r="BC90" s="65"/>
      <c r="DR90" s="59"/>
    </row>
    <row r="91" spans="1:122" ht="15.75" customHeight="1" x14ac:dyDescent="0.2">
      <c r="A91" s="96">
        <v>83</v>
      </c>
      <c r="B91" s="95"/>
      <c r="C91" s="95"/>
      <c r="D91" s="95"/>
      <c r="E91" s="95"/>
      <c r="F91" s="95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T91" s="59"/>
      <c r="U91" s="63"/>
      <c r="V91" s="63"/>
      <c r="W91" s="63"/>
      <c r="X91" s="63"/>
      <c r="Y91" s="63"/>
      <c r="Z91" s="63"/>
      <c r="AZ91" s="65"/>
      <c r="BA91" s="65"/>
      <c r="BB91" s="65"/>
      <c r="BC91" s="65"/>
      <c r="DR91" s="59"/>
    </row>
    <row r="92" spans="1:122" ht="15.75" customHeight="1" x14ac:dyDescent="0.2">
      <c r="A92" s="96">
        <v>84</v>
      </c>
      <c r="B92" s="95"/>
      <c r="C92" s="95"/>
      <c r="D92" s="95"/>
      <c r="E92" s="95"/>
      <c r="F92" s="95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T92" s="59"/>
      <c r="U92" s="63"/>
      <c r="V92" s="63"/>
      <c r="W92" s="63"/>
      <c r="X92" s="63"/>
      <c r="Y92" s="63"/>
      <c r="Z92" s="63"/>
      <c r="AZ92" s="65"/>
      <c r="BA92" s="65"/>
      <c r="BB92" s="65"/>
      <c r="BC92" s="65"/>
      <c r="DR92" s="59"/>
    </row>
    <row r="93" spans="1:122" ht="15.75" customHeight="1" x14ac:dyDescent="0.2">
      <c r="A93" s="96">
        <v>85</v>
      </c>
      <c r="B93" s="95"/>
      <c r="C93" s="95"/>
      <c r="D93" s="95"/>
      <c r="E93" s="95"/>
      <c r="F93" s="95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T93" s="59"/>
      <c r="U93" s="63"/>
      <c r="V93" s="63"/>
      <c r="W93" s="63"/>
      <c r="X93" s="63"/>
      <c r="Y93" s="63"/>
      <c r="Z93" s="63"/>
      <c r="AZ93" s="65"/>
      <c r="BA93" s="65"/>
      <c r="BB93" s="65"/>
      <c r="BC93" s="65"/>
      <c r="DR93" s="59"/>
    </row>
    <row r="94" spans="1:122" ht="15.75" customHeight="1" x14ac:dyDescent="0.2">
      <c r="A94" s="96">
        <v>86</v>
      </c>
      <c r="B94" s="95"/>
      <c r="C94" s="95"/>
      <c r="D94" s="95"/>
      <c r="E94" s="95"/>
      <c r="F94" s="95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T94" s="59"/>
      <c r="U94" s="63"/>
      <c r="V94" s="63"/>
      <c r="W94" s="63"/>
      <c r="X94" s="63"/>
      <c r="Y94" s="63"/>
      <c r="Z94" s="63"/>
      <c r="AZ94" s="65"/>
      <c r="BA94" s="65"/>
      <c r="BB94" s="65"/>
      <c r="BC94" s="65"/>
      <c r="DR94" s="59"/>
    </row>
    <row r="95" spans="1:122" ht="15.75" customHeight="1" x14ac:dyDescent="0.2">
      <c r="A95" s="96">
        <v>87</v>
      </c>
      <c r="B95" s="95"/>
      <c r="C95" s="95"/>
      <c r="D95" s="95"/>
      <c r="E95" s="95"/>
      <c r="F95" s="95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T95" s="59"/>
      <c r="U95" s="63"/>
      <c r="V95" s="63"/>
      <c r="W95" s="63"/>
      <c r="X95" s="63"/>
      <c r="Y95" s="63"/>
      <c r="Z95" s="63"/>
      <c r="AZ95" s="65"/>
      <c r="BA95" s="65"/>
      <c r="BB95" s="65"/>
      <c r="BC95" s="65"/>
      <c r="DR95" s="59"/>
    </row>
    <row r="96" spans="1:122" ht="15.75" customHeight="1" x14ac:dyDescent="0.2">
      <c r="A96" s="96">
        <v>88</v>
      </c>
      <c r="B96" s="95"/>
      <c r="C96" s="95"/>
      <c r="D96" s="95"/>
      <c r="E96" s="95"/>
      <c r="F96" s="95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T96" s="59"/>
      <c r="U96" s="63"/>
      <c r="V96" s="63"/>
      <c r="W96" s="63"/>
      <c r="X96" s="63"/>
      <c r="Y96" s="63"/>
      <c r="Z96" s="63"/>
      <c r="AZ96" s="65"/>
      <c r="BA96" s="65"/>
      <c r="BB96" s="65"/>
      <c r="BC96" s="65"/>
      <c r="DR96" s="59"/>
    </row>
    <row r="97" spans="1:122" ht="15.75" customHeight="1" x14ac:dyDescent="0.2">
      <c r="A97" s="96">
        <v>89</v>
      </c>
      <c r="B97" s="95"/>
      <c r="C97" s="95"/>
      <c r="D97" s="95"/>
      <c r="E97" s="95"/>
      <c r="F97" s="95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T97" s="59"/>
      <c r="U97" s="63"/>
      <c r="V97" s="63"/>
      <c r="W97" s="63"/>
      <c r="X97" s="63"/>
      <c r="Y97" s="63"/>
      <c r="Z97" s="63"/>
      <c r="AZ97" s="65"/>
      <c r="BA97" s="65"/>
      <c r="BB97" s="65"/>
      <c r="BC97" s="65"/>
      <c r="DR97" s="59"/>
    </row>
    <row r="98" spans="1:122" ht="15.75" customHeight="1" x14ac:dyDescent="0.2">
      <c r="A98" s="96">
        <v>90</v>
      </c>
      <c r="B98" s="95"/>
      <c r="C98" s="95"/>
      <c r="D98" s="95"/>
      <c r="E98" s="95"/>
      <c r="F98" s="95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T98" s="59"/>
      <c r="U98" s="63"/>
      <c r="V98" s="63"/>
      <c r="W98" s="63"/>
      <c r="X98" s="63"/>
      <c r="Y98" s="63"/>
      <c r="Z98" s="63"/>
      <c r="AZ98" s="65"/>
      <c r="BA98" s="65"/>
      <c r="BB98" s="65"/>
      <c r="BC98" s="65"/>
      <c r="DR98" s="59"/>
    </row>
    <row r="99" spans="1:122" ht="15.75" customHeight="1" x14ac:dyDescent="0.2">
      <c r="A99" s="96">
        <v>91</v>
      </c>
      <c r="B99" s="95"/>
      <c r="C99" s="95"/>
      <c r="D99" s="95"/>
      <c r="E99" s="95"/>
      <c r="F99" s="95"/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T99" s="59"/>
      <c r="U99" s="63"/>
      <c r="V99" s="63"/>
      <c r="W99" s="63"/>
      <c r="X99" s="63"/>
      <c r="Y99" s="63"/>
      <c r="Z99" s="63"/>
      <c r="AZ99" s="65"/>
      <c r="BA99" s="65"/>
      <c r="BB99" s="65"/>
      <c r="BC99" s="65"/>
      <c r="DR99" s="59"/>
    </row>
    <row r="100" spans="1:122" ht="15.75" customHeight="1" x14ac:dyDescent="0.25">
      <c r="A100" s="96">
        <v>92</v>
      </c>
      <c r="B100" s="13"/>
      <c r="C100" s="13"/>
      <c r="D100" s="13"/>
      <c r="E100" s="13"/>
      <c r="F100" s="132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T100" s="59"/>
      <c r="U100" s="63"/>
      <c r="V100" s="63"/>
      <c r="W100" s="63"/>
      <c r="X100" s="63"/>
      <c r="Y100" s="63"/>
      <c r="Z100" s="63"/>
      <c r="AZ100" s="65"/>
      <c r="BA100" s="65"/>
      <c r="BB100" s="65"/>
      <c r="BC100" s="65"/>
      <c r="DR100" s="59"/>
    </row>
    <row r="101" spans="1:122" ht="15.75" customHeight="1" x14ac:dyDescent="0.25">
      <c r="A101" s="96">
        <v>93</v>
      </c>
      <c r="B101" s="13"/>
      <c r="C101" s="13"/>
      <c r="D101" s="13"/>
      <c r="E101" s="13"/>
      <c r="F101" s="132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T101" s="59"/>
      <c r="U101" s="63"/>
      <c r="V101" s="63"/>
      <c r="W101" s="63"/>
      <c r="X101" s="63"/>
      <c r="Y101" s="63"/>
      <c r="Z101" s="63"/>
      <c r="AZ101" s="65"/>
      <c r="BA101" s="65"/>
      <c r="BB101" s="65"/>
      <c r="BC101" s="65"/>
      <c r="DR101" s="59"/>
    </row>
    <row r="102" spans="1:122" ht="15.75" customHeight="1" x14ac:dyDescent="0.25">
      <c r="A102" s="96">
        <v>94</v>
      </c>
      <c r="B102" s="13"/>
      <c r="C102" s="13"/>
      <c r="D102" s="13"/>
      <c r="E102" s="13"/>
      <c r="F102" s="132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T102" s="59"/>
      <c r="U102" s="63"/>
      <c r="V102" s="63"/>
      <c r="W102" s="63"/>
      <c r="X102" s="63"/>
      <c r="Y102" s="63"/>
      <c r="Z102" s="63"/>
      <c r="AZ102" s="65"/>
      <c r="BA102" s="65"/>
      <c r="BB102" s="65"/>
      <c r="BC102" s="65"/>
      <c r="DR102" s="59"/>
    </row>
    <row r="103" spans="1:122" ht="15.75" customHeight="1" x14ac:dyDescent="0.25">
      <c r="A103" s="96">
        <v>95</v>
      </c>
      <c r="B103" s="13"/>
      <c r="C103" s="13"/>
      <c r="D103" s="13"/>
      <c r="E103" s="13"/>
      <c r="F103" s="132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T103" s="59"/>
      <c r="U103" s="63"/>
      <c r="V103" s="63"/>
      <c r="W103" s="63"/>
      <c r="X103" s="63"/>
      <c r="Y103" s="63"/>
      <c r="Z103" s="63"/>
      <c r="AZ103" s="65"/>
      <c r="BA103" s="65"/>
      <c r="BB103" s="65"/>
      <c r="BC103" s="65"/>
      <c r="DR103" s="59"/>
    </row>
    <row r="104" spans="1:122" ht="15.75" customHeight="1" x14ac:dyDescent="0.25">
      <c r="A104" s="96">
        <v>96</v>
      </c>
      <c r="B104" s="13"/>
      <c r="C104" s="13"/>
      <c r="D104" s="13"/>
      <c r="E104" s="13"/>
      <c r="F104" s="132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T104" s="59"/>
      <c r="U104" s="63"/>
      <c r="V104" s="63"/>
      <c r="W104" s="63"/>
      <c r="X104" s="63"/>
      <c r="Y104" s="63"/>
      <c r="Z104" s="63"/>
      <c r="AZ104" s="65"/>
      <c r="BA104" s="65"/>
      <c r="BB104" s="65"/>
      <c r="BC104" s="65"/>
      <c r="DR104" s="59"/>
    </row>
    <row r="105" spans="1:122" ht="15.75" customHeight="1" x14ac:dyDescent="0.25">
      <c r="A105" s="96">
        <v>97</v>
      </c>
      <c r="B105" s="13"/>
      <c r="C105" s="13"/>
      <c r="D105" s="13"/>
      <c r="E105" s="13"/>
      <c r="F105" s="132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T105" s="59"/>
      <c r="U105" s="63"/>
      <c r="V105" s="63"/>
      <c r="W105" s="63"/>
      <c r="X105" s="63"/>
      <c r="Y105" s="63"/>
      <c r="Z105" s="63"/>
      <c r="AZ105" s="65"/>
      <c r="BA105" s="65"/>
      <c r="BB105" s="65"/>
      <c r="BC105" s="65"/>
      <c r="DR105" s="59"/>
    </row>
    <row r="106" spans="1:122" ht="15.75" customHeight="1" x14ac:dyDescent="0.25">
      <c r="A106" s="96">
        <v>98</v>
      </c>
      <c r="B106" s="13"/>
      <c r="C106" s="13"/>
      <c r="D106" s="13"/>
      <c r="E106" s="13"/>
      <c r="F106" s="132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T106" s="59"/>
      <c r="U106" s="63"/>
      <c r="V106" s="63"/>
      <c r="W106" s="63"/>
      <c r="X106" s="63"/>
      <c r="Y106" s="63"/>
      <c r="Z106" s="63"/>
      <c r="AZ106" s="65"/>
      <c r="BA106" s="65"/>
      <c r="BB106" s="65"/>
      <c r="BC106" s="65"/>
      <c r="DR106" s="59"/>
    </row>
    <row r="107" spans="1:122" ht="15.75" customHeight="1" x14ac:dyDescent="0.25">
      <c r="A107" s="96">
        <v>99</v>
      </c>
      <c r="B107" s="13"/>
      <c r="C107" s="13"/>
      <c r="D107" s="13"/>
      <c r="E107" s="13"/>
      <c r="F107" s="132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T107" s="59"/>
      <c r="U107" s="63"/>
      <c r="V107" s="63"/>
      <c r="W107" s="63"/>
      <c r="X107" s="63"/>
      <c r="Y107" s="63"/>
      <c r="Z107" s="63"/>
      <c r="AZ107" s="65"/>
      <c r="BA107" s="65"/>
      <c r="BB107" s="65"/>
      <c r="BC107" s="65"/>
      <c r="DR107" s="59"/>
    </row>
    <row r="108" spans="1:122" ht="15.75" customHeight="1" x14ac:dyDescent="0.25">
      <c r="A108" s="96">
        <v>100</v>
      </c>
      <c r="B108" s="13"/>
      <c r="C108" s="13"/>
      <c r="D108" s="13"/>
      <c r="E108" s="13"/>
      <c r="F108" s="132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T108" s="59"/>
      <c r="U108" s="63"/>
      <c r="V108" s="63"/>
      <c r="W108" s="63"/>
      <c r="X108" s="63"/>
      <c r="Y108" s="63"/>
      <c r="Z108" s="63"/>
      <c r="AZ108" s="65"/>
      <c r="BA108" s="65"/>
      <c r="BB108" s="65"/>
      <c r="BC108" s="65"/>
      <c r="DR108" s="59"/>
    </row>
    <row r="109" spans="1:122" ht="15.75" customHeight="1" x14ac:dyDescent="0.25">
      <c r="A109" s="96">
        <v>101</v>
      </c>
      <c r="B109" s="13"/>
      <c r="C109" s="13"/>
      <c r="D109" s="13"/>
      <c r="E109" s="13"/>
      <c r="F109" s="132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T109" s="59"/>
      <c r="U109" s="63"/>
      <c r="V109" s="63"/>
      <c r="W109" s="63"/>
      <c r="X109" s="63"/>
      <c r="Y109" s="63"/>
      <c r="Z109" s="63"/>
      <c r="AZ109" s="65"/>
      <c r="BA109" s="65"/>
      <c r="BB109" s="65"/>
      <c r="BC109" s="65"/>
      <c r="DR109" s="59"/>
    </row>
    <row r="110" spans="1:122" ht="15.75" customHeight="1" x14ac:dyDescent="0.25">
      <c r="A110" s="96">
        <v>102</v>
      </c>
      <c r="B110" s="13"/>
      <c r="C110" s="13"/>
      <c r="D110" s="13"/>
      <c r="E110" s="13"/>
      <c r="F110" s="132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T110" s="59"/>
      <c r="U110" s="63"/>
      <c r="V110" s="63"/>
      <c r="W110" s="63"/>
      <c r="X110" s="63"/>
      <c r="Y110" s="63"/>
      <c r="Z110" s="63"/>
      <c r="AZ110" s="65"/>
      <c r="BA110" s="65"/>
      <c r="BB110" s="65"/>
      <c r="BC110" s="65"/>
      <c r="DR110" s="59"/>
    </row>
    <row r="111" spans="1:122" ht="15.75" customHeight="1" x14ac:dyDescent="0.25">
      <c r="A111" s="96">
        <v>103</v>
      </c>
      <c r="B111" s="13"/>
      <c r="C111" s="13"/>
      <c r="D111" s="13"/>
      <c r="E111" s="13"/>
      <c r="F111" s="132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T111" s="59"/>
      <c r="U111" s="63"/>
      <c r="V111" s="63"/>
      <c r="W111" s="63"/>
      <c r="X111" s="63"/>
      <c r="Y111" s="63"/>
      <c r="Z111" s="63"/>
      <c r="AZ111" s="65"/>
      <c r="BA111" s="65"/>
      <c r="BB111" s="65"/>
      <c r="BC111" s="65"/>
      <c r="DR111" s="59"/>
    </row>
    <row r="112" spans="1:122" ht="15.75" customHeight="1" x14ac:dyDescent="0.25">
      <c r="A112" s="96">
        <v>104</v>
      </c>
      <c r="B112" s="13"/>
      <c r="C112" s="13"/>
      <c r="D112" s="13"/>
      <c r="E112" s="13"/>
      <c r="F112" s="132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T112" s="59"/>
      <c r="U112" s="63"/>
      <c r="V112" s="63"/>
      <c r="W112" s="63"/>
      <c r="X112" s="63"/>
      <c r="Y112" s="63"/>
      <c r="Z112" s="63"/>
      <c r="AZ112" s="65"/>
      <c r="BA112" s="65"/>
      <c r="BB112" s="65"/>
      <c r="BC112" s="65"/>
      <c r="DR112" s="59"/>
    </row>
    <row r="113" spans="1:122" ht="15.75" customHeight="1" x14ac:dyDescent="0.25">
      <c r="A113" s="96">
        <v>105</v>
      </c>
      <c r="B113" s="13"/>
      <c r="C113" s="13"/>
      <c r="D113" s="13"/>
      <c r="E113" s="13"/>
      <c r="F113" s="132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T113" s="59"/>
      <c r="U113" s="63"/>
      <c r="V113" s="63"/>
      <c r="W113" s="63"/>
      <c r="X113" s="63"/>
      <c r="Y113" s="63"/>
      <c r="Z113" s="63"/>
      <c r="AZ113" s="65"/>
      <c r="BA113" s="65"/>
      <c r="BB113" s="65"/>
      <c r="BC113" s="65"/>
      <c r="DR113" s="59"/>
    </row>
    <row r="114" spans="1:122" ht="15.75" customHeight="1" x14ac:dyDescent="0.25">
      <c r="A114" s="96">
        <v>106</v>
      </c>
      <c r="B114" s="13"/>
      <c r="C114" s="13"/>
      <c r="D114" s="13"/>
      <c r="E114" s="13"/>
      <c r="F114" s="132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T114" s="59"/>
      <c r="U114" s="63"/>
      <c r="V114" s="63"/>
      <c r="W114" s="63"/>
      <c r="X114" s="63"/>
      <c r="Y114" s="63"/>
      <c r="Z114" s="63"/>
      <c r="AZ114" s="65"/>
      <c r="BA114" s="65"/>
      <c r="BB114" s="65"/>
      <c r="BC114" s="65"/>
      <c r="DR114" s="59"/>
    </row>
    <row r="115" spans="1:122" ht="15.75" customHeight="1" x14ac:dyDescent="0.25">
      <c r="A115" s="96">
        <v>107</v>
      </c>
      <c r="B115" s="13"/>
      <c r="C115" s="13"/>
      <c r="D115" s="13"/>
      <c r="E115" s="13"/>
      <c r="F115" s="132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T115" s="59"/>
      <c r="U115" s="63"/>
      <c r="V115" s="63"/>
      <c r="W115" s="63"/>
      <c r="X115" s="63"/>
      <c r="Y115" s="63"/>
      <c r="Z115" s="63"/>
      <c r="AZ115" s="65"/>
      <c r="BA115" s="65"/>
      <c r="BB115" s="65"/>
      <c r="BC115" s="65"/>
      <c r="DR115" s="59"/>
    </row>
    <row r="116" spans="1:122" ht="15.75" customHeight="1" x14ac:dyDescent="0.25">
      <c r="A116" s="96">
        <v>108</v>
      </c>
      <c r="B116" s="13"/>
      <c r="C116" s="13"/>
      <c r="D116" s="13"/>
      <c r="E116" s="13"/>
      <c r="F116" s="132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T116" s="59"/>
      <c r="U116" s="63"/>
      <c r="V116" s="63"/>
      <c r="W116" s="63"/>
      <c r="X116" s="63"/>
      <c r="Y116" s="63"/>
      <c r="Z116" s="63"/>
      <c r="AZ116" s="65"/>
      <c r="BA116" s="65"/>
      <c r="BB116" s="65"/>
      <c r="BC116" s="65"/>
      <c r="DR116" s="59"/>
    </row>
    <row r="117" spans="1:122" ht="15.75" customHeight="1" x14ac:dyDescent="0.25">
      <c r="A117" s="96">
        <v>109</v>
      </c>
      <c r="B117" s="13"/>
      <c r="C117" s="13"/>
      <c r="D117" s="13"/>
      <c r="E117" s="13"/>
      <c r="F117" s="132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T117" s="59"/>
      <c r="U117" s="63"/>
      <c r="V117" s="63"/>
      <c r="W117" s="63"/>
      <c r="X117" s="63"/>
      <c r="Y117" s="63"/>
      <c r="Z117" s="63"/>
      <c r="AZ117" s="65"/>
      <c r="BA117" s="65"/>
      <c r="BB117" s="65"/>
      <c r="BC117" s="65"/>
      <c r="DR117" s="59"/>
    </row>
    <row r="118" spans="1:122" ht="15.75" customHeight="1" x14ac:dyDescent="0.25">
      <c r="A118" s="96">
        <v>110</v>
      </c>
      <c r="B118" s="13"/>
      <c r="C118" s="13"/>
      <c r="D118" s="13"/>
      <c r="E118" s="13"/>
      <c r="F118" s="132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T118" s="59"/>
      <c r="U118" s="63"/>
      <c r="V118" s="63"/>
      <c r="W118" s="63"/>
      <c r="X118" s="63"/>
      <c r="Y118" s="63"/>
      <c r="Z118" s="63"/>
      <c r="AZ118" s="65"/>
      <c r="BA118" s="65"/>
      <c r="BB118" s="65"/>
      <c r="BC118" s="65"/>
      <c r="DR118" s="59"/>
    </row>
    <row r="119" spans="1:122" ht="15.75" customHeight="1" x14ac:dyDescent="0.25">
      <c r="A119" s="96">
        <v>111</v>
      </c>
      <c r="B119" s="13"/>
      <c r="C119" s="13"/>
      <c r="D119" s="13"/>
      <c r="E119" s="13"/>
      <c r="F119" s="132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T119" s="59"/>
      <c r="U119" s="63"/>
      <c r="V119" s="63"/>
      <c r="W119" s="63"/>
      <c r="X119" s="63"/>
      <c r="Y119" s="63"/>
      <c r="Z119" s="63"/>
      <c r="AZ119" s="65"/>
      <c r="BA119" s="65"/>
      <c r="BB119" s="65"/>
      <c r="BC119" s="65"/>
      <c r="DR119" s="59"/>
    </row>
    <row r="120" spans="1:122" ht="15.75" customHeight="1" x14ac:dyDescent="0.25">
      <c r="A120" s="96">
        <v>112</v>
      </c>
      <c r="B120" s="13"/>
      <c r="C120" s="13"/>
      <c r="D120" s="13"/>
      <c r="E120" s="13"/>
      <c r="F120" s="132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T120" s="59"/>
      <c r="U120" s="63"/>
      <c r="V120" s="63"/>
      <c r="W120" s="63"/>
      <c r="X120" s="63"/>
      <c r="Y120" s="63"/>
      <c r="Z120" s="63"/>
      <c r="AZ120" s="65"/>
      <c r="BA120" s="65"/>
      <c r="BB120" s="65"/>
      <c r="BC120" s="65"/>
      <c r="DR120" s="59"/>
    </row>
    <row r="121" spans="1:122" ht="15.75" customHeight="1" x14ac:dyDescent="0.25">
      <c r="A121" s="96">
        <v>113</v>
      </c>
      <c r="B121" s="13"/>
      <c r="C121" s="13"/>
      <c r="D121" s="13"/>
      <c r="E121" s="13"/>
      <c r="F121" s="132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T121" s="59"/>
      <c r="U121" s="63"/>
      <c r="V121" s="63"/>
      <c r="W121" s="63"/>
      <c r="X121" s="63"/>
      <c r="Y121" s="63"/>
      <c r="Z121" s="63"/>
      <c r="AZ121" s="65"/>
      <c r="BA121" s="65"/>
      <c r="BB121" s="65"/>
      <c r="BC121" s="65"/>
      <c r="DR121" s="59"/>
    </row>
    <row r="122" spans="1:122" ht="15.75" customHeight="1" x14ac:dyDescent="0.25">
      <c r="A122" s="96">
        <v>114</v>
      </c>
      <c r="B122" s="13"/>
      <c r="C122" s="13"/>
      <c r="D122" s="13"/>
      <c r="E122" s="13"/>
      <c r="F122" s="132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T122" s="59"/>
      <c r="U122" s="63"/>
      <c r="V122" s="63"/>
      <c r="W122" s="63"/>
      <c r="X122" s="63"/>
      <c r="Y122" s="63"/>
      <c r="Z122" s="63"/>
      <c r="AZ122" s="65"/>
      <c r="BA122" s="65"/>
      <c r="BB122" s="65"/>
      <c r="BC122" s="65"/>
      <c r="DR122" s="59"/>
    </row>
    <row r="123" spans="1:122" ht="15.75" customHeight="1" x14ac:dyDescent="0.25">
      <c r="A123" s="96">
        <v>115</v>
      </c>
      <c r="B123" s="13"/>
      <c r="C123" s="13"/>
      <c r="D123" s="13"/>
      <c r="E123" s="13"/>
      <c r="F123" s="132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T123" s="59"/>
      <c r="U123" s="63"/>
      <c r="V123" s="63"/>
      <c r="W123" s="63"/>
      <c r="X123" s="63"/>
      <c r="Y123" s="63"/>
      <c r="Z123" s="63"/>
      <c r="AZ123" s="65"/>
      <c r="BA123" s="65"/>
      <c r="BB123" s="65"/>
      <c r="BC123" s="65"/>
      <c r="DR123" s="59"/>
    </row>
    <row r="124" spans="1:122" ht="15.75" customHeight="1" x14ac:dyDescent="0.25">
      <c r="A124" s="96">
        <v>116</v>
      </c>
      <c r="B124" s="13"/>
      <c r="C124" s="13"/>
      <c r="D124" s="13"/>
      <c r="E124" s="13"/>
      <c r="F124" s="132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T124" s="59"/>
      <c r="U124" s="63"/>
      <c r="V124" s="63"/>
      <c r="W124" s="63"/>
      <c r="X124" s="63"/>
      <c r="Y124" s="63"/>
      <c r="Z124" s="63"/>
      <c r="AZ124" s="65"/>
      <c r="BA124" s="65"/>
      <c r="BB124" s="65"/>
      <c r="BC124" s="65"/>
      <c r="DR124" s="59"/>
    </row>
    <row r="125" spans="1:122" ht="15.75" customHeight="1" x14ac:dyDescent="0.25">
      <c r="A125" s="96">
        <v>117</v>
      </c>
      <c r="B125" s="13"/>
      <c r="C125" s="13"/>
      <c r="D125" s="13"/>
      <c r="E125" s="13"/>
      <c r="F125" s="132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T125" s="59"/>
      <c r="U125" s="63"/>
      <c r="V125" s="63"/>
      <c r="W125" s="63"/>
      <c r="X125" s="63"/>
      <c r="Y125" s="63"/>
      <c r="Z125" s="63"/>
      <c r="AZ125" s="65"/>
      <c r="BA125" s="65"/>
      <c r="BB125" s="65"/>
      <c r="BC125" s="65"/>
      <c r="DR125" s="59"/>
    </row>
    <row r="126" spans="1:122" ht="15.75" customHeight="1" x14ac:dyDescent="0.25">
      <c r="A126" s="96">
        <v>118</v>
      </c>
      <c r="B126" s="13"/>
      <c r="C126" s="13"/>
      <c r="D126" s="13"/>
      <c r="E126" s="13"/>
      <c r="F126" s="132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T126" s="59"/>
      <c r="U126" s="63"/>
      <c r="V126" s="63"/>
      <c r="W126" s="63"/>
      <c r="X126" s="63"/>
      <c r="Y126" s="63"/>
      <c r="Z126" s="63"/>
      <c r="AZ126" s="65"/>
      <c r="BA126" s="65"/>
      <c r="BB126" s="65"/>
      <c r="BC126" s="65"/>
      <c r="DR126" s="59"/>
    </row>
    <row r="127" spans="1:122" ht="15.75" customHeight="1" x14ac:dyDescent="0.25">
      <c r="A127" s="96">
        <v>119</v>
      </c>
      <c r="B127" s="13"/>
      <c r="C127" s="13"/>
      <c r="D127" s="13"/>
      <c r="E127" s="13"/>
      <c r="F127" s="132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T127" s="59"/>
      <c r="U127" s="63"/>
      <c r="V127" s="63"/>
      <c r="W127" s="63"/>
      <c r="X127" s="63"/>
      <c r="Y127" s="63"/>
      <c r="Z127" s="63"/>
      <c r="AZ127" s="65"/>
      <c r="BA127" s="65"/>
      <c r="BB127" s="65"/>
      <c r="BC127" s="65"/>
      <c r="DR127" s="59"/>
    </row>
    <row r="128" spans="1:122" ht="15.75" customHeight="1" x14ac:dyDescent="0.25">
      <c r="A128" s="96">
        <v>120</v>
      </c>
      <c r="B128" s="13"/>
      <c r="C128" s="13"/>
      <c r="D128" s="13"/>
      <c r="E128" s="13"/>
      <c r="F128" s="132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T128" s="59"/>
      <c r="U128" s="63"/>
      <c r="V128" s="63"/>
      <c r="W128" s="63"/>
      <c r="X128" s="63"/>
      <c r="Y128" s="63"/>
      <c r="Z128" s="63"/>
      <c r="AZ128" s="65"/>
      <c r="BA128" s="65"/>
      <c r="BB128" s="65"/>
      <c r="BC128" s="65"/>
      <c r="DR128" s="59"/>
    </row>
    <row r="129" spans="1:122" ht="15.75" customHeight="1" x14ac:dyDescent="0.25">
      <c r="A129" s="96">
        <v>121</v>
      </c>
      <c r="B129" s="13"/>
      <c r="C129" s="13"/>
      <c r="D129" s="13"/>
      <c r="E129" s="13"/>
      <c r="F129" s="132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T129" s="59"/>
      <c r="U129" s="63"/>
      <c r="V129" s="63"/>
      <c r="W129" s="63"/>
      <c r="X129" s="63"/>
      <c r="Y129" s="63"/>
      <c r="Z129" s="63"/>
      <c r="AZ129" s="65"/>
      <c r="BA129" s="65"/>
      <c r="BB129" s="65"/>
      <c r="BC129" s="65"/>
      <c r="DR129" s="59"/>
    </row>
    <row r="130" spans="1:122" ht="15.75" customHeight="1" x14ac:dyDescent="0.25">
      <c r="A130" s="96">
        <v>122</v>
      </c>
      <c r="B130" s="13"/>
      <c r="C130" s="13"/>
      <c r="D130" s="13"/>
      <c r="E130" s="13"/>
      <c r="F130" s="132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T130" s="59"/>
      <c r="U130" s="63"/>
      <c r="V130" s="63"/>
      <c r="W130" s="63"/>
      <c r="X130" s="63"/>
      <c r="Y130" s="63"/>
      <c r="Z130" s="63"/>
      <c r="AZ130" s="65"/>
      <c r="BA130" s="65"/>
      <c r="BB130" s="65"/>
      <c r="BC130" s="65"/>
      <c r="DR130" s="59"/>
    </row>
    <row r="131" spans="1:122" ht="15.75" customHeight="1" x14ac:dyDescent="0.25">
      <c r="A131" s="96">
        <v>123</v>
      </c>
      <c r="B131" s="13"/>
      <c r="C131" s="13"/>
      <c r="D131" s="13"/>
      <c r="E131" s="13"/>
      <c r="F131" s="132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T131" s="59"/>
      <c r="U131" s="63"/>
      <c r="V131" s="63"/>
      <c r="W131" s="63"/>
      <c r="X131" s="63"/>
      <c r="Y131" s="63"/>
      <c r="Z131" s="63"/>
      <c r="AZ131" s="65"/>
      <c r="BA131" s="65"/>
      <c r="BB131" s="65"/>
      <c r="BC131" s="65"/>
      <c r="DR131" s="59"/>
    </row>
    <row r="132" spans="1:122" ht="15.75" customHeight="1" x14ac:dyDescent="0.25">
      <c r="A132" s="96">
        <v>124</v>
      </c>
      <c r="B132" s="13"/>
      <c r="C132" s="13"/>
      <c r="D132" s="13"/>
      <c r="E132" s="13"/>
      <c r="F132" s="132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T132" s="59"/>
      <c r="U132" s="63"/>
      <c r="V132" s="63"/>
      <c r="W132" s="63"/>
      <c r="X132" s="63"/>
      <c r="Y132" s="63"/>
      <c r="Z132" s="63"/>
      <c r="AZ132" s="65"/>
      <c r="BA132" s="65"/>
      <c r="BB132" s="65"/>
      <c r="BC132" s="65"/>
      <c r="DR132" s="59"/>
    </row>
    <row r="133" spans="1:122" ht="15.75" customHeight="1" x14ac:dyDescent="0.25">
      <c r="A133" s="96">
        <v>125</v>
      </c>
      <c r="B133" s="13"/>
      <c r="C133" s="13"/>
      <c r="D133" s="13"/>
      <c r="E133" s="13"/>
      <c r="F133" s="132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T133" s="59"/>
      <c r="U133" s="63"/>
      <c r="V133" s="63"/>
      <c r="W133" s="63"/>
      <c r="X133" s="63"/>
      <c r="Y133" s="63"/>
      <c r="Z133" s="63"/>
      <c r="AZ133" s="65"/>
      <c r="BA133" s="65"/>
      <c r="BB133" s="65"/>
      <c r="BC133" s="65"/>
      <c r="DR133" s="59"/>
    </row>
    <row r="134" spans="1:122" ht="15.75" customHeight="1" x14ac:dyDescent="0.25">
      <c r="A134" s="96">
        <v>126</v>
      </c>
      <c r="B134" s="13"/>
      <c r="C134" s="13"/>
      <c r="D134" s="13"/>
      <c r="E134" s="13"/>
      <c r="F134" s="132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T134" s="59"/>
      <c r="U134" s="63"/>
      <c r="V134" s="63"/>
      <c r="W134" s="63"/>
      <c r="X134" s="63"/>
      <c r="Y134" s="63"/>
      <c r="Z134" s="63"/>
      <c r="AZ134" s="65"/>
      <c r="BA134" s="65"/>
      <c r="BB134" s="65"/>
      <c r="BC134" s="65"/>
      <c r="DR134" s="59"/>
    </row>
    <row r="135" spans="1:122" ht="15.75" customHeight="1" x14ac:dyDescent="0.25">
      <c r="A135" s="96">
        <v>127</v>
      </c>
      <c r="B135" s="13"/>
      <c r="C135" s="13"/>
      <c r="D135" s="13"/>
      <c r="E135" s="13"/>
      <c r="F135" s="132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T135" s="59"/>
      <c r="U135" s="63"/>
      <c r="V135" s="63"/>
      <c r="W135" s="63"/>
      <c r="X135" s="63"/>
      <c r="Y135" s="63"/>
      <c r="Z135" s="63"/>
      <c r="AZ135" s="65"/>
      <c r="BA135" s="65"/>
      <c r="BB135" s="65"/>
      <c r="BC135" s="65"/>
      <c r="DR135" s="59"/>
    </row>
    <row r="136" spans="1:122" ht="15.75" customHeight="1" x14ac:dyDescent="0.25">
      <c r="A136" s="96">
        <v>128</v>
      </c>
      <c r="B136" s="13"/>
      <c r="C136" s="13"/>
      <c r="D136" s="13"/>
      <c r="E136" s="13"/>
      <c r="F136" s="132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T136" s="59"/>
      <c r="U136" s="63"/>
      <c r="V136" s="63"/>
      <c r="W136" s="63"/>
      <c r="X136" s="63"/>
      <c r="Y136" s="63"/>
      <c r="Z136" s="63"/>
      <c r="AZ136" s="65"/>
      <c r="BA136" s="65"/>
      <c r="BB136" s="65"/>
      <c r="BC136" s="65"/>
      <c r="DR136" s="59"/>
    </row>
    <row r="137" spans="1:122" ht="15.75" customHeight="1" x14ac:dyDescent="0.25">
      <c r="A137" s="96">
        <v>129</v>
      </c>
      <c r="B137" s="13"/>
      <c r="C137" s="13"/>
      <c r="D137" s="13"/>
      <c r="E137" s="13"/>
      <c r="F137" s="132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T137" s="59"/>
      <c r="U137" s="63"/>
      <c r="V137" s="63"/>
      <c r="W137" s="63"/>
      <c r="X137" s="63"/>
      <c r="Y137" s="63"/>
      <c r="Z137" s="63"/>
      <c r="AZ137" s="65"/>
      <c r="BA137" s="65"/>
      <c r="BB137" s="65"/>
      <c r="BC137" s="65"/>
      <c r="DR137" s="59"/>
    </row>
    <row r="138" spans="1:122" ht="15.75" customHeight="1" x14ac:dyDescent="0.25">
      <c r="A138" s="96">
        <v>130</v>
      </c>
      <c r="B138" s="13"/>
      <c r="C138" s="13"/>
      <c r="D138" s="13"/>
      <c r="E138" s="13"/>
      <c r="F138" s="132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T138" s="59"/>
      <c r="U138" s="63"/>
      <c r="V138" s="63"/>
      <c r="W138" s="63"/>
      <c r="X138" s="63"/>
      <c r="Y138" s="63"/>
      <c r="Z138" s="63"/>
      <c r="AZ138" s="65"/>
      <c r="BA138" s="65"/>
      <c r="BB138" s="65"/>
      <c r="BC138" s="65"/>
      <c r="DR138" s="59"/>
    </row>
    <row r="139" spans="1:122" ht="15.75" customHeight="1" x14ac:dyDescent="0.25">
      <c r="A139" s="96">
        <v>131</v>
      </c>
      <c r="B139" s="13"/>
      <c r="C139" s="13"/>
      <c r="D139" s="13"/>
      <c r="E139" s="13"/>
      <c r="F139" s="132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T139" s="59"/>
      <c r="U139" s="63"/>
      <c r="V139" s="63"/>
      <c r="W139" s="63"/>
      <c r="X139" s="63"/>
      <c r="Y139" s="63"/>
      <c r="Z139" s="63"/>
      <c r="AZ139" s="65"/>
      <c r="BA139" s="65"/>
      <c r="BB139" s="65"/>
      <c r="BC139" s="65"/>
      <c r="DR139" s="59"/>
    </row>
    <row r="140" spans="1:122" ht="15.75" customHeight="1" x14ac:dyDescent="0.25">
      <c r="A140" s="96">
        <v>132</v>
      </c>
      <c r="B140" s="13"/>
      <c r="C140" s="13"/>
      <c r="D140" s="13"/>
      <c r="E140" s="13"/>
      <c r="F140" s="132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T140" s="59"/>
      <c r="U140" s="63"/>
      <c r="V140" s="63"/>
      <c r="W140" s="63"/>
      <c r="X140" s="63"/>
      <c r="Y140" s="63"/>
      <c r="Z140" s="63"/>
      <c r="AZ140" s="65"/>
      <c r="BA140" s="65"/>
      <c r="BB140" s="65"/>
      <c r="BC140" s="65"/>
      <c r="DR140" s="59"/>
    </row>
    <row r="141" spans="1:122" ht="15.75" customHeight="1" x14ac:dyDescent="0.25">
      <c r="A141" s="96">
        <v>133</v>
      </c>
      <c r="B141" s="13"/>
      <c r="C141" s="13"/>
      <c r="D141" s="13"/>
      <c r="E141" s="13"/>
      <c r="F141" s="132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T141" s="59"/>
      <c r="U141" s="63"/>
      <c r="V141" s="63"/>
      <c r="W141" s="63"/>
      <c r="X141" s="63"/>
      <c r="Y141" s="63"/>
      <c r="Z141" s="63"/>
      <c r="AZ141" s="65"/>
      <c r="BA141" s="65"/>
      <c r="BB141" s="65"/>
      <c r="BC141" s="65"/>
      <c r="DR141" s="59"/>
    </row>
    <row r="142" spans="1:122" ht="15.75" customHeight="1" x14ac:dyDescent="0.25">
      <c r="A142" s="96">
        <v>134</v>
      </c>
      <c r="B142" s="13"/>
      <c r="C142" s="13"/>
      <c r="D142" s="13"/>
      <c r="E142" s="13"/>
      <c r="F142" s="132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T142" s="59"/>
      <c r="U142" s="63"/>
      <c r="V142" s="63"/>
      <c r="W142" s="63"/>
      <c r="X142" s="63"/>
      <c r="Y142" s="63"/>
      <c r="Z142" s="63"/>
      <c r="AZ142" s="65"/>
      <c r="BA142" s="65"/>
      <c r="BB142" s="65"/>
      <c r="BC142" s="65"/>
      <c r="DR142" s="59"/>
    </row>
    <row r="143" spans="1:122" ht="15.75" customHeight="1" x14ac:dyDescent="0.25">
      <c r="A143" s="96">
        <v>135</v>
      </c>
      <c r="B143" s="13"/>
      <c r="C143" s="13"/>
      <c r="D143" s="13"/>
      <c r="E143" s="13"/>
      <c r="F143" s="132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T143" s="59"/>
      <c r="U143" s="63"/>
      <c r="V143" s="63"/>
      <c r="W143" s="63"/>
      <c r="X143" s="63"/>
      <c r="Y143" s="63"/>
      <c r="Z143" s="63"/>
      <c r="AZ143" s="65"/>
      <c r="BA143" s="65"/>
      <c r="BB143" s="65"/>
      <c r="BC143" s="65"/>
      <c r="DR143" s="59"/>
    </row>
    <row r="144" spans="1:122" ht="15.75" customHeight="1" x14ac:dyDescent="0.25">
      <c r="A144" s="96">
        <v>136</v>
      </c>
      <c r="B144" s="13"/>
      <c r="C144" s="13"/>
      <c r="D144" s="13"/>
      <c r="E144" s="13"/>
      <c r="F144" s="132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T144" s="59"/>
      <c r="U144" s="63"/>
      <c r="V144" s="63"/>
      <c r="W144" s="63"/>
      <c r="X144" s="63"/>
      <c r="Y144" s="63"/>
      <c r="Z144" s="63"/>
      <c r="AZ144" s="65"/>
      <c r="BA144" s="65"/>
      <c r="BB144" s="65"/>
      <c r="BC144" s="65"/>
      <c r="DR144" s="59"/>
    </row>
    <row r="145" spans="1:122" ht="15.75" customHeight="1" x14ac:dyDescent="0.25">
      <c r="A145" s="96">
        <v>137</v>
      </c>
      <c r="B145" s="13"/>
      <c r="C145" s="13"/>
      <c r="D145" s="13"/>
      <c r="E145" s="13"/>
      <c r="F145" s="132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T145" s="59"/>
      <c r="U145" s="125"/>
      <c r="V145" s="125"/>
      <c r="W145" s="125"/>
      <c r="X145" s="125"/>
      <c r="Y145" s="125"/>
      <c r="Z145" s="133"/>
      <c r="DR145" s="59"/>
    </row>
    <row r="146" spans="1:122" ht="15.75" customHeight="1" x14ac:dyDescent="0.25">
      <c r="A146" s="96">
        <v>138</v>
      </c>
      <c r="B146" s="13"/>
      <c r="C146" s="13"/>
      <c r="D146" s="13"/>
      <c r="E146" s="13"/>
      <c r="F146" s="132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T146" s="59"/>
      <c r="U146" s="125"/>
      <c r="V146" s="125"/>
      <c r="W146" s="125"/>
      <c r="X146" s="125"/>
      <c r="Y146" s="125"/>
      <c r="Z146" s="133"/>
      <c r="DR146" s="59"/>
    </row>
    <row r="147" spans="1:122" ht="15.75" customHeight="1" x14ac:dyDescent="0.25">
      <c r="A147" s="96">
        <v>139</v>
      </c>
      <c r="B147" s="13"/>
      <c r="C147" s="13"/>
      <c r="D147" s="13"/>
      <c r="E147" s="13"/>
      <c r="F147" s="132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T147" s="59"/>
      <c r="U147" s="125"/>
      <c r="V147" s="125"/>
      <c r="W147" s="125"/>
      <c r="X147" s="125"/>
      <c r="Y147" s="125"/>
      <c r="Z147" s="133"/>
      <c r="DR147" s="59"/>
    </row>
    <row r="148" spans="1:122" ht="15.75" customHeight="1" x14ac:dyDescent="0.25">
      <c r="A148" s="96">
        <v>140</v>
      </c>
      <c r="B148" s="13"/>
      <c r="C148" s="13"/>
      <c r="D148" s="13"/>
      <c r="E148" s="13"/>
      <c r="F148" s="132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T148" s="59"/>
      <c r="U148" s="125"/>
      <c r="V148" s="125"/>
      <c r="W148" s="125"/>
      <c r="X148" s="125"/>
      <c r="Y148" s="125"/>
      <c r="Z148" s="133"/>
      <c r="DR148" s="59"/>
    </row>
    <row r="149" spans="1:122" ht="15.75" customHeight="1" x14ac:dyDescent="0.25">
      <c r="A149" s="96">
        <v>141</v>
      </c>
      <c r="B149" s="13"/>
      <c r="C149" s="13"/>
      <c r="D149" s="13"/>
      <c r="E149" s="13"/>
      <c r="F149" s="132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T149" s="59"/>
      <c r="U149" s="125"/>
      <c r="V149" s="125"/>
      <c r="W149" s="125"/>
      <c r="X149" s="125"/>
      <c r="Y149" s="125"/>
      <c r="Z149" s="133"/>
      <c r="DR149" s="59"/>
    </row>
    <row r="150" spans="1:122" ht="15.75" customHeight="1" x14ac:dyDescent="0.25">
      <c r="A150" s="96">
        <v>142</v>
      </c>
      <c r="B150" s="13"/>
      <c r="C150" s="13"/>
      <c r="D150" s="13"/>
      <c r="E150" s="13"/>
      <c r="F150" s="132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T150" s="59"/>
      <c r="U150" s="125"/>
      <c r="V150" s="125"/>
      <c r="W150" s="125"/>
      <c r="X150" s="125"/>
      <c r="Y150" s="125"/>
      <c r="Z150" s="133"/>
      <c r="DR150" s="59"/>
    </row>
    <row r="151" spans="1:122" ht="15.75" customHeight="1" x14ac:dyDescent="0.25">
      <c r="A151" s="96">
        <v>143</v>
      </c>
      <c r="B151" s="13"/>
      <c r="C151" s="13"/>
      <c r="D151" s="13"/>
      <c r="E151" s="13"/>
      <c r="F151" s="132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T151" s="59"/>
      <c r="U151" s="125"/>
      <c r="V151" s="125"/>
      <c r="W151" s="125"/>
      <c r="X151" s="125"/>
      <c r="Y151" s="125"/>
      <c r="Z151" s="133"/>
      <c r="DR151" s="59"/>
    </row>
    <row r="152" spans="1:122" ht="15.75" customHeight="1" x14ac:dyDescent="0.25">
      <c r="A152" s="96">
        <v>144</v>
      </c>
      <c r="B152" s="13"/>
      <c r="C152" s="13"/>
      <c r="D152" s="13"/>
      <c r="E152" s="13"/>
      <c r="F152" s="132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T152" s="59"/>
      <c r="U152" s="125"/>
      <c r="V152" s="125"/>
      <c r="W152" s="125"/>
      <c r="X152" s="125"/>
      <c r="Y152" s="125"/>
      <c r="Z152" s="133"/>
      <c r="DR152" s="59"/>
    </row>
    <row r="153" spans="1:122" ht="15.75" customHeight="1" x14ac:dyDescent="0.25">
      <c r="A153" s="96">
        <v>145</v>
      </c>
      <c r="B153" s="13"/>
      <c r="C153" s="13"/>
      <c r="D153" s="13"/>
      <c r="E153" s="13"/>
      <c r="F153" s="132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T153" s="59"/>
      <c r="U153" s="125"/>
      <c r="V153" s="125"/>
      <c r="W153" s="125"/>
      <c r="X153" s="125"/>
      <c r="Y153" s="125"/>
      <c r="Z153" s="133"/>
      <c r="DR153" s="59"/>
    </row>
    <row r="154" spans="1:122" ht="15.75" customHeight="1" x14ac:dyDescent="0.25">
      <c r="A154" s="96">
        <v>146</v>
      </c>
      <c r="B154" s="13"/>
      <c r="C154" s="13"/>
      <c r="D154" s="13"/>
      <c r="E154" s="13"/>
      <c r="F154" s="132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T154" s="59"/>
      <c r="U154" s="125"/>
      <c r="V154" s="125"/>
      <c r="W154" s="125"/>
      <c r="X154" s="125"/>
      <c r="Y154" s="125"/>
      <c r="Z154" s="133"/>
      <c r="DR154" s="59"/>
    </row>
    <row r="155" spans="1:122" ht="15.75" customHeight="1" x14ac:dyDescent="0.25">
      <c r="A155" s="96">
        <v>147</v>
      </c>
      <c r="B155" s="13"/>
      <c r="C155" s="13"/>
      <c r="D155" s="13"/>
      <c r="E155" s="13"/>
      <c r="F155" s="132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T155" s="59"/>
      <c r="U155" s="125"/>
      <c r="V155" s="125"/>
      <c r="W155" s="125"/>
      <c r="X155" s="125"/>
      <c r="Y155" s="125"/>
      <c r="Z155" s="133"/>
      <c r="DR155" s="59"/>
    </row>
    <row r="156" spans="1:122" ht="15.75" customHeight="1" x14ac:dyDescent="0.25">
      <c r="A156" s="96">
        <v>148</v>
      </c>
      <c r="B156" s="13"/>
      <c r="C156" s="13"/>
      <c r="D156" s="13"/>
      <c r="E156" s="13"/>
      <c r="F156" s="132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T156" s="59"/>
      <c r="U156" s="125"/>
      <c r="V156" s="125"/>
      <c r="W156" s="125"/>
      <c r="X156" s="125"/>
      <c r="Y156" s="125"/>
      <c r="Z156" s="133"/>
      <c r="DR156" s="59"/>
    </row>
    <row r="157" spans="1:122" ht="15.75" customHeight="1" x14ac:dyDescent="0.25">
      <c r="A157" s="96">
        <v>149</v>
      </c>
      <c r="B157" s="13"/>
      <c r="C157" s="13"/>
      <c r="D157" s="13"/>
      <c r="E157" s="13"/>
      <c r="F157" s="132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T157" s="59"/>
      <c r="U157" s="125"/>
      <c r="V157" s="125"/>
      <c r="W157" s="125"/>
      <c r="X157" s="125"/>
      <c r="Y157" s="125"/>
      <c r="Z157" s="125"/>
      <c r="DR157" s="59"/>
    </row>
    <row r="158" spans="1:122" ht="15.75" customHeight="1" x14ac:dyDescent="0.25">
      <c r="A158" s="96">
        <v>150</v>
      </c>
      <c r="B158" s="13"/>
      <c r="C158" s="13"/>
      <c r="D158" s="13"/>
      <c r="E158" s="13"/>
      <c r="F158" s="132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T158" s="59"/>
      <c r="U158" s="125"/>
      <c r="V158" s="125"/>
      <c r="W158" s="125"/>
      <c r="X158" s="125"/>
      <c r="Y158" s="125"/>
      <c r="Z158" s="125"/>
      <c r="DR158" s="59"/>
    </row>
    <row r="159" spans="1:122" ht="15.75" customHeight="1" x14ac:dyDescent="0.25">
      <c r="A159" s="96">
        <v>151</v>
      </c>
      <c r="B159" s="13"/>
      <c r="C159" s="13"/>
      <c r="D159" s="13"/>
      <c r="E159" s="13"/>
      <c r="F159" s="132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T159" s="59"/>
      <c r="U159" s="125"/>
      <c r="V159" s="125"/>
      <c r="W159" s="125"/>
      <c r="X159" s="125"/>
      <c r="Y159" s="125"/>
      <c r="Z159" s="125"/>
      <c r="DR159" s="59"/>
    </row>
    <row r="160" spans="1:122" ht="15.75" customHeight="1" x14ac:dyDescent="0.25">
      <c r="A160" s="96">
        <v>152</v>
      </c>
      <c r="B160" s="13"/>
      <c r="C160" s="13"/>
      <c r="D160" s="13"/>
      <c r="E160" s="13"/>
      <c r="F160" s="132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T160" s="59"/>
      <c r="U160" s="125"/>
      <c r="V160" s="125"/>
      <c r="W160" s="125"/>
      <c r="X160" s="125"/>
      <c r="Y160" s="125"/>
      <c r="Z160" s="125"/>
      <c r="DR160" s="59"/>
    </row>
    <row r="161" spans="1:122" ht="15.75" customHeight="1" x14ac:dyDescent="0.25">
      <c r="A161" s="96">
        <v>153</v>
      </c>
      <c r="B161" s="13"/>
      <c r="C161" s="13"/>
      <c r="D161" s="13"/>
      <c r="E161" s="13"/>
      <c r="F161" s="132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T161" s="59"/>
      <c r="U161" s="125"/>
      <c r="V161" s="125"/>
      <c r="W161" s="125"/>
      <c r="X161" s="125"/>
      <c r="Y161" s="125"/>
      <c r="Z161" s="125"/>
      <c r="DR161" s="59"/>
    </row>
    <row r="162" spans="1:122" ht="15.75" customHeight="1" x14ac:dyDescent="0.25">
      <c r="A162" s="96">
        <v>154</v>
      </c>
      <c r="B162" s="13"/>
      <c r="C162" s="13"/>
      <c r="D162" s="13"/>
      <c r="E162" s="13"/>
      <c r="F162" s="132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T162" s="59"/>
      <c r="U162" s="125"/>
      <c r="V162" s="125"/>
      <c r="W162" s="125"/>
      <c r="X162" s="125"/>
      <c r="Y162" s="125"/>
      <c r="Z162" s="125"/>
      <c r="DR162" s="59"/>
    </row>
    <row r="163" spans="1:122" ht="15.75" customHeight="1" x14ac:dyDescent="0.25">
      <c r="A163" s="96">
        <v>155</v>
      </c>
      <c r="B163" s="13"/>
      <c r="C163" s="13"/>
      <c r="D163" s="13"/>
      <c r="E163" s="13"/>
      <c r="F163" s="132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T163" s="59"/>
      <c r="U163" s="125"/>
      <c r="V163" s="125"/>
      <c r="W163" s="125"/>
      <c r="X163" s="125"/>
      <c r="Y163" s="125"/>
      <c r="Z163" s="125"/>
      <c r="DR163" s="59"/>
    </row>
    <row r="164" spans="1:122" ht="15.75" customHeight="1" x14ac:dyDescent="0.25">
      <c r="A164" s="96">
        <v>156</v>
      </c>
      <c r="B164" s="13"/>
      <c r="C164" s="13"/>
      <c r="D164" s="13"/>
      <c r="E164" s="13"/>
      <c r="F164" s="132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T164" s="59"/>
      <c r="U164" s="125"/>
      <c r="V164" s="125"/>
      <c r="W164" s="125"/>
      <c r="X164" s="125"/>
      <c r="Y164" s="125"/>
      <c r="Z164" s="125"/>
      <c r="DR164" s="59"/>
    </row>
    <row r="165" spans="1:122" ht="15.75" customHeight="1" x14ac:dyDescent="0.25">
      <c r="A165" s="96">
        <v>157</v>
      </c>
      <c r="B165" s="13"/>
      <c r="C165" s="13"/>
      <c r="D165" s="13"/>
      <c r="E165" s="13"/>
      <c r="F165" s="132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T165" s="59"/>
      <c r="U165" s="125"/>
      <c r="V165" s="125"/>
      <c r="W165" s="125"/>
      <c r="X165" s="125"/>
      <c r="Y165" s="125"/>
      <c r="Z165" s="125"/>
      <c r="DR165" s="59"/>
    </row>
    <row r="166" spans="1:122" ht="15.75" customHeight="1" x14ac:dyDescent="0.25">
      <c r="A166" s="96">
        <v>158</v>
      </c>
      <c r="B166" s="13"/>
      <c r="C166" s="13"/>
      <c r="D166" s="13"/>
      <c r="E166" s="13"/>
      <c r="F166" s="132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T166" s="59"/>
      <c r="U166" s="125"/>
      <c r="V166" s="125"/>
      <c r="W166" s="125"/>
      <c r="X166" s="125"/>
      <c r="Y166" s="125"/>
      <c r="Z166" s="125"/>
      <c r="DR166" s="59"/>
    </row>
    <row r="167" spans="1:122" ht="15.75" customHeight="1" x14ac:dyDescent="0.25">
      <c r="A167" s="96">
        <v>159</v>
      </c>
      <c r="B167" s="13"/>
      <c r="C167" s="13"/>
      <c r="D167" s="13"/>
      <c r="E167" s="13"/>
      <c r="F167" s="132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T167" s="59"/>
      <c r="U167" s="125"/>
      <c r="V167" s="125"/>
      <c r="W167" s="125"/>
      <c r="X167" s="125"/>
      <c r="Y167" s="125"/>
      <c r="Z167" s="125"/>
      <c r="DR167" s="59"/>
    </row>
    <row r="168" spans="1:122" ht="15.75" customHeight="1" x14ac:dyDescent="0.25">
      <c r="A168" s="96">
        <v>160</v>
      </c>
      <c r="B168" s="13"/>
      <c r="C168" s="13"/>
      <c r="D168" s="13"/>
      <c r="E168" s="13"/>
      <c r="F168" s="132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T168" s="59"/>
      <c r="U168" s="125"/>
      <c r="V168" s="125"/>
      <c r="W168" s="125"/>
      <c r="X168" s="125"/>
      <c r="Y168" s="125"/>
      <c r="Z168" s="125"/>
      <c r="DR168" s="59"/>
    </row>
    <row r="169" spans="1:122" ht="15.75" customHeight="1" x14ac:dyDescent="0.25">
      <c r="A169" s="96">
        <v>161</v>
      </c>
      <c r="B169" s="13"/>
      <c r="C169" s="13"/>
      <c r="D169" s="13"/>
      <c r="E169" s="13"/>
      <c r="F169" s="132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T169" s="59"/>
      <c r="U169" s="125"/>
      <c r="V169" s="125"/>
      <c r="W169" s="125"/>
      <c r="X169" s="125"/>
      <c r="Y169" s="125"/>
      <c r="Z169" s="125"/>
      <c r="DR169" s="59"/>
    </row>
    <row r="170" spans="1:122" ht="15.75" customHeight="1" x14ac:dyDescent="0.25">
      <c r="A170" s="96">
        <v>162</v>
      </c>
      <c r="B170" s="13"/>
      <c r="C170" s="13"/>
      <c r="D170" s="13"/>
      <c r="E170" s="13"/>
      <c r="F170" s="132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T170" s="59"/>
      <c r="U170" s="125"/>
      <c r="V170" s="125"/>
      <c r="W170" s="125"/>
      <c r="X170" s="125"/>
      <c r="Y170" s="125"/>
      <c r="Z170" s="125"/>
      <c r="DR170" s="59"/>
    </row>
    <row r="171" spans="1:122" ht="15.75" customHeight="1" x14ac:dyDescent="0.25">
      <c r="A171" s="96">
        <v>163</v>
      </c>
      <c r="B171" s="13"/>
      <c r="C171" s="13"/>
      <c r="D171" s="13"/>
      <c r="E171" s="13"/>
      <c r="F171" s="132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T171" s="59"/>
      <c r="U171" s="125"/>
      <c r="V171" s="125"/>
      <c r="W171" s="125"/>
      <c r="X171" s="125"/>
      <c r="Y171" s="125"/>
      <c r="Z171" s="125"/>
      <c r="DR171" s="59"/>
    </row>
    <row r="172" spans="1:122" ht="15.75" customHeight="1" x14ac:dyDescent="0.25">
      <c r="A172" s="96">
        <v>164</v>
      </c>
      <c r="B172" s="13"/>
      <c r="C172" s="13"/>
      <c r="D172" s="13"/>
      <c r="E172" s="13"/>
      <c r="F172" s="132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T172" s="59"/>
      <c r="U172" s="125"/>
      <c r="V172" s="125"/>
      <c r="W172" s="125"/>
      <c r="X172" s="125"/>
      <c r="Y172" s="125"/>
      <c r="Z172" s="125"/>
      <c r="DR172" s="59"/>
    </row>
    <row r="173" spans="1:122" ht="15.75" customHeight="1" x14ac:dyDescent="0.25">
      <c r="A173" s="96">
        <v>165</v>
      </c>
      <c r="B173" s="13"/>
      <c r="C173" s="13"/>
      <c r="D173" s="13"/>
      <c r="E173" s="13"/>
      <c r="F173" s="132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T173" s="59"/>
      <c r="U173" s="125"/>
      <c r="V173" s="125"/>
      <c r="W173" s="125"/>
      <c r="X173" s="125"/>
      <c r="Y173" s="125"/>
      <c r="Z173" s="125"/>
      <c r="DR173" s="59"/>
    </row>
    <row r="174" spans="1:122" ht="15.75" customHeight="1" x14ac:dyDescent="0.25">
      <c r="A174" s="96">
        <v>166</v>
      </c>
      <c r="B174" s="13"/>
      <c r="C174" s="13"/>
      <c r="D174" s="13"/>
      <c r="E174" s="13"/>
      <c r="F174" s="132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T174" s="59"/>
      <c r="U174" s="125"/>
      <c r="V174" s="125"/>
      <c r="W174" s="125"/>
      <c r="X174" s="125"/>
      <c r="Y174" s="125"/>
      <c r="Z174" s="125"/>
      <c r="DR174" s="59"/>
    </row>
    <row r="175" spans="1:122" ht="15.75" customHeight="1" x14ac:dyDescent="0.25">
      <c r="A175" s="96">
        <v>167</v>
      </c>
      <c r="B175" s="13"/>
      <c r="C175" s="13"/>
      <c r="D175" s="13"/>
      <c r="E175" s="13"/>
      <c r="F175" s="132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T175" s="59"/>
      <c r="U175" s="125"/>
      <c r="V175" s="125"/>
      <c r="W175" s="125"/>
      <c r="X175" s="125"/>
      <c r="Y175" s="125"/>
      <c r="Z175" s="125"/>
      <c r="DR175" s="59"/>
    </row>
    <row r="176" spans="1:122" ht="15.75" customHeight="1" x14ac:dyDescent="0.25">
      <c r="A176" s="96">
        <v>168</v>
      </c>
      <c r="B176" s="13"/>
      <c r="C176" s="13"/>
      <c r="D176" s="13"/>
      <c r="E176" s="13"/>
      <c r="F176" s="132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T176" s="59"/>
      <c r="U176" s="125"/>
      <c r="V176" s="125"/>
      <c r="W176" s="125"/>
      <c r="X176" s="125"/>
      <c r="Y176" s="125"/>
      <c r="Z176" s="125"/>
      <c r="DR176" s="59"/>
    </row>
    <row r="177" spans="1:122" ht="15.75" customHeight="1" x14ac:dyDescent="0.25">
      <c r="A177" s="96">
        <v>169</v>
      </c>
      <c r="B177" s="13"/>
      <c r="C177" s="13"/>
      <c r="D177" s="13"/>
      <c r="E177" s="13"/>
      <c r="F177" s="132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T177" s="59"/>
      <c r="U177" s="125"/>
      <c r="V177" s="125"/>
      <c r="W177" s="125"/>
      <c r="X177" s="125"/>
      <c r="Y177" s="125"/>
      <c r="Z177" s="125"/>
      <c r="DR177" s="59"/>
    </row>
    <row r="178" spans="1:122" ht="15.75" customHeight="1" x14ac:dyDescent="0.25">
      <c r="A178" s="96">
        <v>170</v>
      </c>
      <c r="B178" s="13"/>
      <c r="C178" s="13"/>
      <c r="D178" s="13"/>
      <c r="E178" s="13"/>
      <c r="F178" s="132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T178" s="59"/>
      <c r="U178" s="125"/>
      <c r="V178" s="125"/>
      <c r="W178" s="125"/>
      <c r="X178" s="125"/>
      <c r="Y178" s="125"/>
      <c r="Z178" s="125"/>
      <c r="DR178" s="59"/>
    </row>
    <row r="179" spans="1:122" ht="15.75" customHeight="1" x14ac:dyDescent="0.25">
      <c r="A179" s="96">
        <v>171</v>
      </c>
      <c r="B179" s="13"/>
      <c r="C179" s="13"/>
      <c r="D179" s="13"/>
      <c r="E179" s="13"/>
      <c r="F179" s="132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T179" s="59"/>
      <c r="U179" s="125"/>
      <c r="V179" s="125"/>
      <c r="W179" s="125"/>
      <c r="X179" s="125"/>
      <c r="Y179" s="125"/>
      <c r="Z179" s="125"/>
      <c r="DR179" s="59"/>
    </row>
    <row r="180" spans="1:122" ht="15.75" customHeight="1" x14ac:dyDescent="0.25">
      <c r="A180" s="96">
        <v>172</v>
      </c>
      <c r="B180" s="13"/>
      <c r="C180" s="13"/>
      <c r="D180" s="13"/>
      <c r="E180" s="13"/>
      <c r="F180" s="132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T180" s="59"/>
      <c r="U180" s="125"/>
      <c r="V180" s="125"/>
      <c r="W180" s="125"/>
      <c r="X180" s="125"/>
      <c r="Y180" s="125"/>
      <c r="Z180" s="125"/>
      <c r="DR180" s="59"/>
    </row>
    <row r="181" spans="1:122" ht="15.75" customHeight="1" x14ac:dyDescent="0.25">
      <c r="A181" s="96">
        <v>173</v>
      </c>
      <c r="B181" s="13"/>
      <c r="C181" s="13"/>
      <c r="D181" s="13"/>
      <c r="E181" s="13"/>
      <c r="F181" s="132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T181" s="59"/>
      <c r="U181" s="125"/>
      <c r="V181" s="125"/>
      <c r="W181" s="125"/>
      <c r="X181" s="125"/>
      <c r="Y181" s="125"/>
      <c r="Z181" s="125"/>
      <c r="DR181" s="59"/>
    </row>
    <row r="182" spans="1:122" ht="15.75" customHeight="1" x14ac:dyDescent="0.25">
      <c r="A182" s="96">
        <v>174</v>
      </c>
      <c r="B182" s="13"/>
      <c r="C182" s="13"/>
      <c r="D182" s="13"/>
      <c r="E182" s="13"/>
      <c r="F182" s="132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T182" s="59"/>
      <c r="U182" s="125"/>
      <c r="V182" s="125"/>
      <c r="W182" s="125"/>
      <c r="X182" s="125"/>
      <c r="Y182" s="125"/>
      <c r="Z182" s="125"/>
      <c r="DR182" s="59"/>
    </row>
    <row r="183" spans="1:122" ht="15.75" customHeight="1" x14ac:dyDescent="0.25">
      <c r="A183" s="96">
        <v>175</v>
      </c>
      <c r="B183" s="13"/>
      <c r="C183" s="13"/>
      <c r="D183" s="13"/>
      <c r="E183" s="13"/>
      <c r="F183" s="132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T183" s="59"/>
      <c r="U183" s="125"/>
      <c r="V183" s="125"/>
      <c r="W183" s="125"/>
      <c r="X183" s="125"/>
      <c r="Y183" s="125"/>
      <c r="Z183" s="125"/>
      <c r="DR183" s="59"/>
    </row>
    <row r="184" spans="1:122" ht="15.75" customHeight="1" x14ac:dyDescent="0.25">
      <c r="A184" s="96">
        <v>176</v>
      </c>
      <c r="B184" s="13"/>
      <c r="C184" s="13"/>
      <c r="D184" s="13"/>
      <c r="E184" s="13"/>
      <c r="F184" s="132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T184" s="59"/>
      <c r="U184" s="125"/>
      <c r="V184" s="125"/>
      <c r="W184" s="125"/>
      <c r="X184" s="125"/>
      <c r="Y184" s="125"/>
      <c r="Z184" s="125"/>
      <c r="DR184" s="59"/>
    </row>
    <row r="185" spans="1:122" ht="15.75" customHeight="1" x14ac:dyDescent="0.25">
      <c r="A185" s="96">
        <v>177</v>
      </c>
      <c r="B185" s="13"/>
      <c r="C185" s="13"/>
      <c r="D185" s="13"/>
      <c r="E185" s="13"/>
      <c r="F185" s="132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T185" s="59"/>
      <c r="U185" s="125"/>
      <c r="V185" s="125"/>
      <c r="W185" s="125"/>
      <c r="X185" s="125"/>
      <c r="Y185" s="125"/>
      <c r="Z185" s="125"/>
      <c r="DR185" s="59"/>
    </row>
    <row r="186" spans="1:122" ht="15.75" customHeight="1" x14ac:dyDescent="0.25">
      <c r="A186" s="96">
        <v>178</v>
      </c>
      <c r="B186" s="13"/>
      <c r="C186" s="13"/>
      <c r="D186" s="13"/>
      <c r="E186" s="13"/>
      <c r="F186" s="132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T186" s="59"/>
      <c r="U186" s="125"/>
      <c r="V186" s="125"/>
      <c r="W186" s="125"/>
      <c r="X186" s="125"/>
      <c r="Y186" s="125"/>
      <c r="Z186" s="125"/>
      <c r="DR186" s="59"/>
    </row>
    <row r="187" spans="1:122" ht="15.75" customHeight="1" x14ac:dyDescent="0.25">
      <c r="A187" s="96">
        <v>179</v>
      </c>
      <c r="B187" s="13"/>
      <c r="C187" s="13"/>
      <c r="D187" s="13"/>
      <c r="E187" s="13"/>
      <c r="F187" s="132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T187" s="59"/>
      <c r="U187" s="125"/>
      <c r="V187" s="125"/>
      <c r="W187" s="125"/>
      <c r="X187" s="125"/>
      <c r="Y187" s="125"/>
      <c r="Z187" s="125"/>
      <c r="DR187" s="59"/>
    </row>
    <row r="188" spans="1:122" ht="15.75" customHeight="1" x14ac:dyDescent="0.25">
      <c r="A188" s="96">
        <v>180</v>
      </c>
      <c r="B188" s="13"/>
      <c r="C188" s="13"/>
      <c r="D188" s="13"/>
      <c r="E188" s="13"/>
      <c r="F188" s="132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T188" s="59"/>
      <c r="U188" s="125"/>
      <c r="V188" s="125"/>
      <c r="W188" s="125"/>
      <c r="X188" s="125"/>
      <c r="Y188" s="125"/>
      <c r="Z188" s="125"/>
      <c r="DR188" s="59"/>
    </row>
    <row r="189" spans="1:122" ht="15.75" customHeight="1" x14ac:dyDescent="0.25">
      <c r="A189" s="96">
        <v>181</v>
      </c>
      <c r="B189" s="13"/>
      <c r="C189" s="13"/>
      <c r="D189" s="13"/>
      <c r="E189" s="13"/>
      <c r="F189" s="132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T189" s="59"/>
      <c r="U189" s="125"/>
      <c r="V189" s="125"/>
      <c r="W189" s="125"/>
      <c r="X189" s="125"/>
      <c r="Y189" s="125"/>
      <c r="Z189" s="125"/>
      <c r="DR189" s="59"/>
    </row>
    <row r="190" spans="1:122" ht="15.75" customHeight="1" x14ac:dyDescent="0.25">
      <c r="A190" s="96">
        <v>182</v>
      </c>
      <c r="B190" s="13"/>
      <c r="C190" s="13"/>
      <c r="D190" s="13"/>
      <c r="E190" s="13"/>
      <c r="F190" s="132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T190" s="59"/>
      <c r="U190" s="125"/>
      <c r="V190" s="125"/>
      <c r="W190" s="125"/>
      <c r="X190" s="125"/>
      <c r="Y190" s="125"/>
      <c r="Z190" s="125"/>
      <c r="DR190" s="59"/>
    </row>
    <row r="191" spans="1:122" ht="15.75" customHeight="1" x14ac:dyDescent="0.25">
      <c r="A191" s="96">
        <v>183</v>
      </c>
      <c r="B191" s="13"/>
      <c r="C191" s="13"/>
      <c r="D191" s="13"/>
      <c r="E191" s="13"/>
      <c r="F191" s="132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T191" s="59"/>
      <c r="U191" s="125"/>
      <c r="V191" s="125"/>
      <c r="W191" s="125"/>
      <c r="X191" s="125"/>
      <c r="Y191" s="125"/>
      <c r="Z191" s="125"/>
      <c r="DR191" s="59"/>
    </row>
    <row r="192" spans="1:122" ht="15.75" customHeight="1" x14ac:dyDescent="0.25">
      <c r="A192" s="96">
        <v>184</v>
      </c>
      <c r="B192" s="13"/>
      <c r="C192" s="13"/>
      <c r="D192" s="13"/>
      <c r="E192" s="13"/>
      <c r="F192" s="132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T192" s="59"/>
      <c r="U192" s="125"/>
      <c r="V192" s="125"/>
      <c r="W192" s="125"/>
      <c r="X192" s="125"/>
      <c r="Y192" s="125"/>
      <c r="Z192" s="125"/>
      <c r="DR192" s="59"/>
    </row>
    <row r="193" spans="1:122" ht="15.75" customHeight="1" x14ac:dyDescent="0.25">
      <c r="A193" s="96">
        <v>185</v>
      </c>
      <c r="B193" s="13"/>
      <c r="C193" s="13"/>
      <c r="D193" s="13"/>
      <c r="E193" s="13"/>
      <c r="F193" s="132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T193" s="59"/>
      <c r="U193" s="125"/>
      <c r="V193" s="125"/>
      <c r="W193" s="125"/>
      <c r="X193" s="125"/>
      <c r="Y193" s="125"/>
      <c r="Z193" s="125"/>
      <c r="DR193" s="59"/>
    </row>
    <row r="194" spans="1:122" ht="15.75" customHeight="1" x14ac:dyDescent="0.25">
      <c r="A194" s="96">
        <v>186</v>
      </c>
      <c r="B194" s="13"/>
      <c r="C194" s="13"/>
      <c r="D194" s="13"/>
      <c r="E194" s="13"/>
      <c r="F194" s="132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T194" s="59"/>
      <c r="U194" s="125"/>
      <c r="V194" s="125"/>
      <c r="W194" s="125"/>
      <c r="X194" s="125"/>
      <c r="Y194" s="125"/>
      <c r="Z194" s="125"/>
      <c r="DR194" s="59"/>
    </row>
    <row r="195" spans="1:122" ht="15" x14ac:dyDescent="0.25">
      <c r="A195" s="96">
        <v>187</v>
      </c>
      <c r="B195" s="13"/>
      <c r="C195" s="13"/>
      <c r="D195" s="13"/>
      <c r="E195" s="13"/>
      <c r="F195" s="132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T195" s="59"/>
      <c r="U195" s="125"/>
      <c r="V195" s="125"/>
      <c r="W195" s="125"/>
      <c r="X195" s="125"/>
      <c r="Y195" s="125"/>
      <c r="Z195" s="125"/>
      <c r="DR195" s="59"/>
    </row>
    <row r="196" spans="1:122" ht="15" x14ac:dyDescent="0.25">
      <c r="A196" s="96">
        <v>188</v>
      </c>
      <c r="B196" s="13"/>
      <c r="C196" s="13"/>
      <c r="D196" s="13"/>
      <c r="E196" s="13"/>
      <c r="F196" s="132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T196" s="59"/>
      <c r="U196" s="125"/>
      <c r="V196" s="125"/>
      <c r="W196" s="125"/>
      <c r="X196" s="125"/>
      <c r="Y196" s="125"/>
      <c r="Z196" s="125"/>
      <c r="DR196" s="59"/>
    </row>
    <row r="197" spans="1:122" ht="15" x14ac:dyDescent="0.25">
      <c r="A197" s="96">
        <v>189</v>
      </c>
      <c r="B197" s="13"/>
      <c r="C197" s="13"/>
      <c r="D197" s="13"/>
      <c r="E197" s="13"/>
      <c r="F197" s="132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T197" s="59"/>
      <c r="U197" s="125"/>
      <c r="V197" s="125"/>
      <c r="W197" s="125"/>
      <c r="X197" s="125"/>
      <c r="Y197" s="125"/>
      <c r="Z197" s="125"/>
      <c r="DR197" s="59"/>
    </row>
    <row r="198" spans="1:122" ht="15" x14ac:dyDescent="0.25">
      <c r="A198" s="96">
        <v>190</v>
      </c>
      <c r="B198" s="13"/>
      <c r="C198" s="13"/>
      <c r="D198" s="13"/>
      <c r="E198" s="13"/>
      <c r="F198" s="132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T198" s="59"/>
      <c r="U198" s="125"/>
      <c r="V198" s="125"/>
      <c r="W198" s="125"/>
      <c r="X198" s="125"/>
      <c r="Y198" s="125"/>
      <c r="Z198" s="125"/>
      <c r="DR198" s="59"/>
    </row>
    <row r="199" spans="1:122" ht="15" x14ac:dyDescent="0.25">
      <c r="A199" s="96">
        <v>191</v>
      </c>
      <c r="B199" s="13"/>
      <c r="C199" s="13"/>
      <c r="D199" s="13"/>
      <c r="E199" s="13"/>
      <c r="F199" s="132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T199" s="59"/>
      <c r="U199" s="125"/>
      <c r="V199" s="125"/>
      <c r="W199" s="125"/>
      <c r="X199" s="125"/>
      <c r="Y199" s="125"/>
      <c r="Z199" s="125"/>
      <c r="DR199" s="59"/>
    </row>
    <row r="200" spans="1:122" ht="15" x14ac:dyDescent="0.25">
      <c r="A200" s="96">
        <v>192</v>
      </c>
      <c r="B200" s="13"/>
      <c r="C200" s="13"/>
      <c r="D200" s="13"/>
      <c r="E200" s="13"/>
      <c r="F200" s="132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T200" s="59"/>
      <c r="U200" s="125"/>
      <c r="V200" s="125"/>
      <c r="W200" s="125"/>
      <c r="X200" s="125"/>
      <c r="Y200" s="125"/>
      <c r="Z200" s="125"/>
      <c r="DR200" s="59"/>
    </row>
    <row r="201" spans="1:122" ht="15" x14ac:dyDescent="0.25">
      <c r="A201" s="96">
        <v>193</v>
      </c>
      <c r="B201" s="13"/>
      <c r="C201" s="13"/>
      <c r="D201" s="13"/>
      <c r="E201" s="13"/>
      <c r="F201" s="132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T201" s="59"/>
      <c r="U201" s="125"/>
      <c r="V201" s="125"/>
      <c r="W201" s="125"/>
      <c r="X201" s="125"/>
      <c r="Y201" s="125"/>
      <c r="Z201" s="125"/>
      <c r="DR201" s="59"/>
    </row>
    <row r="202" spans="1:122" ht="15" x14ac:dyDescent="0.25">
      <c r="A202" s="96">
        <v>194</v>
      </c>
      <c r="B202" s="13"/>
      <c r="C202" s="13"/>
      <c r="D202" s="13"/>
      <c r="E202" s="13"/>
      <c r="F202" s="132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T202" s="59"/>
      <c r="U202" s="125"/>
      <c r="V202" s="125"/>
      <c r="W202" s="125"/>
      <c r="X202" s="125"/>
      <c r="Y202" s="125"/>
      <c r="Z202" s="125"/>
      <c r="DR202" s="59"/>
    </row>
    <row r="203" spans="1:122" ht="15" x14ac:dyDescent="0.25">
      <c r="A203" s="96">
        <v>195</v>
      </c>
      <c r="B203" s="13"/>
      <c r="C203" s="13"/>
      <c r="D203" s="13"/>
      <c r="E203" s="13"/>
      <c r="F203" s="132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T203" s="59"/>
      <c r="U203" s="125"/>
      <c r="V203" s="125"/>
      <c r="W203" s="125"/>
      <c r="X203" s="125"/>
      <c r="Y203" s="125"/>
      <c r="Z203" s="125"/>
      <c r="DR203" s="59"/>
    </row>
    <row r="204" spans="1:122" ht="15" x14ac:dyDescent="0.25">
      <c r="A204" s="96">
        <v>196</v>
      </c>
      <c r="B204" s="13"/>
      <c r="C204" s="13"/>
      <c r="D204" s="13"/>
      <c r="E204" s="13"/>
      <c r="F204" s="132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T204" s="59"/>
      <c r="U204" s="125"/>
      <c r="V204" s="125"/>
      <c r="W204" s="125"/>
      <c r="X204" s="125"/>
      <c r="Y204" s="125"/>
      <c r="Z204" s="125"/>
      <c r="DR204" s="59"/>
    </row>
    <row r="205" spans="1:122" ht="15" x14ac:dyDescent="0.25">
      <c r="A205" s="96">
        <v>197</v>
      </c>
      <c r="B205" s="13"/>
      <c r="C205" s="13"/>
      <c r="D205" s="13"/>
      <c r="E205" s="13"/>
      <c r="F205" s="132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T205" s="59"/>
      <c r="U205" s="125"/>
      <c r="V205" s="125"/>
      <c r="W205" s="125"/>
      <c r="X205" s="125"/>
      <c r="Y205" s="125"/>
      <c r="Z205" s="125"/>
      <c r="DR205" s="59"/>
    </row>
    <row r="206" spans="1:122" ht="15" x14ac:dyDescent="0.25">
      <c r="A206" s="96">
        <v>198</v>
      </c>
      <c r="B206" s="13"/>
      <c r="C206" s="13"/>
      <c r="D206" s="13"/>
      <c r="E206" s="13"/>
      <c r="F206" s="132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T206" s="59"/>
      <c r="U206" s="125"/>
      <c r="V206" s="125"/>
      <c r="W206" s="125"/>
      <c r="X206" s="125"/>
      <c r="Y206" s="125"/>
      <c r="Z206" s="125"/>
      <c r="DR206" s="59"/>
    </row>
    <row r="207" spans="1:122" ht="15" x14ac:dyDescent="0.25">
      <c r="A207" s="96">
        <v>199</v>
      </c>
      <c r="B207" s="13"/>
      <c r="C207" s="13"/>
      <c r="D207" s="13"/>
      <c r="E207" s="13"/>
      <c r="F207" s="132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T207" s="59"/>
      <c r="U207" s="125"/>
      <c r="V207" s="125"/>
      <c r="W207" s="125"/>
      <c r="X207" s="125"/>
      <c r="Y207" s="125"/>
      <c r="Z207" s="125"/>
      <c r="DR207" s="59"/>
    </row>
    <row r="208" spans="1:122" ht="15" x14ac:dyDescent="0.25">
      <c r="A208" s="96">
        <v>200</v>
      </c>
      <c r="B208" s="13"/>
      <c r="C208" s="13"/>
      <c r="D208" s="13"/>
      <c r="E208" s="13"/>
      <c r="F208" s="132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T208" s="59"/>
      <c r="U208" s="125"/>
      <c r="V208" s="125"/>
      <c r="W208" s="125"/>
      <c r="X208" s="125"/>
      <c r="Y208" s="125"/>
      <c r="Z208" s="125"/>
      <c r="DR208" s="59"/>
    </row>
    <row r="209" spans="1:122" ht="15" x14ac:dyDescent="0.25">
      <c r="A209" s="96">
        <v>201</v>
      </c>
      <c r="B209" s="13"/>
      <c r="C209" s="13"/>
      <c r="D209" s="13"/>
      <c r="E209" s="13"/>
      <c r="F209" s="132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T209" s="59"/>
      <c r="U209" s="125"/>
      <c r="V209" s="125"/>
      <c r="W209" s="125"/>
      <c r="X209" s="125"/>
      <c r="Y209" s="125"/>
      <c r="Z209" s="125"/>
      <c r="DR209" s="59"/>
    </row>
    <row r="210" spans="1:122" ht="15" x14ac:dyDescent="0.25">
      <c r="A210" s="96">
        <v>202</v>
      </c>
      <c r="B210" s="13"/>
      <c r="C210" s="13"/>
      <c r="D210" s="13"/>
      <c r="E210" s="13"/>
      <c r="F210" s="132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T210" s="59"/>
      <c r="U210" s="125"/>
      <c r="V210" s="125"/>
      <c r="W210" s="125"/>
      <c r="X210" s="125"/>
      <c r="Y210" s="125"/>
      <c r="Z210" s="125"/>
      <c r="DR210" s="59"/>
    </row>
    <row r="211" spans="1:122" ht="15" x14ac:dyDescent="0.25">
      <c r="A211" s="96">
        <v>203</v>
      </c>
      <c r="B211" s="13"/>
      <c r="C211" s="13"/>
      <c r="D211" s="13"/>
      <c r="E211" s="13"/>
      <c r="F211" s="132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T211" s="59"/>
      <c r="U211" s="125"/>
      <c r="V211" s="125"/>
      <c r="W211" s="125"/>
      <c r="X211" s="125"/>
      <c r="Y211" s="125"/>
      <c r="Z211" s="125"/>
      <c r="DR211" s="59"/>
    </row>
    <row r="212" spans="1:122" ht="15" x14ac:dyDescent="0.25">
      <c r="A212" s="96">
        <v>204</v>
      </c>
      <c r="B212" s="13"/>
      <c r="C212" s="13"/>
      <c r="D212" s="13"/>
      <c r="E212" s="13"/>
      <c r="F212" s="132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T212" s="59"/>
      <c r="U212" s="125"/>
      <c r="V212" s="125"/>
      <c r="W212" s="125"/>
      <c r="X212" s="125"/>
      <c r="Y212" s="125"/>
      <c r="Z212" s="125"/>
      <c r="DR212" s="59"/>
    </row>
    <row r="213" spans="1:122" ht="15" x14ac:dyDescent="0.25">
      <c r="A213" s="96">
        <v>205</v>
      </c>
      <c r="B213" s="13"/>
      <c r="C213" s="13"/>
      <c r="D213" s="13"/>
      <c r="E213" s="13"/>
      <c r="F213" s="132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T213" s="59"/>
      <c r="U213" s="125"/>
      <c r="V213" s="125"/>
      <c r="W213" s="125"/>
      <c r="X213" s="125"/>
      <c r="Y213" s="125"/>
      <c r="Z213" s="125"/>
      <c r="DR213" s="59"/>
    </row>
    <row r="214" spans="1:122" ht="15" x14ac:dyDescent="0.25">
      <c r="A214" s="96">
        <v>206</v>
      </c>
      <c r="B214" s="13"/>
      <c r="C214" s="13"/>
      <c r="D214" s="13"/>
      <c r="E214" s="13"/>
      <c r="F214" s="132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T214" s="59"/>
      <c r="U214" s="125"/>
      <c r="V214" s="125"/>
      <c r="W214" s="125"/>
      <c r="X214" s="125"/>
      <c r="Y214" s="125"/>
      <c r="Z214" s="125"/>
      <c r="DR214" s="59"/>
    </row>
    <row r="215" spans="1:122" ht="15" x14ac:dyDescent="0.25">
      <c r="A215" s="96">
        <v>207</v>
      </c>
      <c r="B215" s="13"/>
      <c r="C215" s="13"/>
      <c r="D215" s="13"/>
      <c r="E215" s="13"/>
      <c r="F215" s="132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T215" s="59"/>
      <c r="U215" s="125"/>
      <c r="V215" s="125"/>
      <c r="W215" s="125"/>
      <c r="X215" s="125"/>
      <c r="Y215" s="125"/>
      <c r="Z215" s="125"/>
      <c r="DR215" s="59"/>
    </row>
    <row r="216" spans="1:122" ht="15" x14ac:dyDescent="0.25">
      <c r="A216" s="96">
        <v>208</v>
      </c>
      <c r="B216" s="13"/>
      <c r="C216" s="13"/>
      <c r="D216" s="13"/>
      <c r="E216" s="13"/>
      <c r="F216" s="132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T216" s="59"/>
      <c r="U216" s="125"/>
      <c r="V216" s="125"/>
      <c r="W216" s="125"/>
      <c r="X216" s="125"/>
      <c r="Y216" s="125"/>
      <c r="Z216" s="125"/>
      <c r="DR216" s="59"/>
    </row>
    <row r="217" spans="1:122" ht="15" x14ac:dyDescent="0.25">
      <c r="A217" s="96">
        <v>209</v>
      </c>
      <c r="B217" s="13"/>
      <c r="C217" s="13"/>
      <c r="D217" s="13"/>
      <c r="E217" s="13"/>
      <c r="F217" s="132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T217" s="59"/>
      <c r="U217" s="125"/>
      <c r="V217" s="125"/>
      <c r="W217" s="125"/>
      <c r="X217" s="125"/>
      <c r="Y217" s="125"/>
      <c r="Z217" s="125"/>
      <c r="DR217" s="59"/>
    </row>
    <row r="218" spans="1:122" ht="15" x14ac:dyDescent="0.25">
      <c r="A218" s="96">
        <v>210</v>
      </c>
      <c r="B218" s="13"/>
      <c r="C218" s="13"/>
      <c r="D218" s="13"/>
      <c r="E218" s="13"/>
      <c r="F218" s="132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T218" s="59"/>
      <c r="U218" s="125"/>
      <c r="V218" s="125"/>
      <c r="W218" s="125"/>
      <c r="X218" s="125"/>
      <c r="Y218" s="125"/>
      <c r="Z218" s="125"/>
      <c r="DR218" s="59"/>
    </row>
    <row r="219" spans="1:122" ht="15" x14ac:dyDescent="0.25">
      <c r="A219" s="96">
        <v>211</v>
      </c>
      <c r="B219" s="13"/>
      <c r="C219" s="13"/>
      <c r="D219" s="13"/>
      <c r="E219" s="13"/>
      <c r="F219" s="132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T219" s="59"/>
      <c r="U219" s="125"/>
      <c r="V219" s="125"/>
      <c r="W219" s="125"/>
      <c r="X219" s="125"/>
      <c r="Y219" s="125"/>
      <c r="Z219" s="125"/>
      <c r="DR219" s="59"/>
    </row>
    <row r="220" spans="1:122" ht="15" x14ac:dyDescent="0.25">
      <c r="A220" s="96">
        <v>212</v>
      </c>
      <c r="B220" s="13"/>
      <c r="C220" s="13"/>
      <c r="D220" s="13"/>
      <c r="E220" s="13"/>
      <c r="F220" s="132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T220" s="59"/>
      <c r="U220" s="125"/>
      <c r="V220" s="125"/>
      <c r="W220" s="125"/>
      <c r="X220" s="125"/>
      <c r="Y220" s="125"/>
      <c r="Z220" s="125"/>
      <c r="DR220" s="59"/>
    </row>
    <row r="221" spans="1:122" ht="15" x14ac:dyDescent="0.25">
      <c r="A221" s="96">
        <v>213</v>
      </c>
      <c r="B221" s="13"/>
      <c r="C221" s="13"/>
      <c r="D221" s="13"/>
      <c r="E221" s="13"/>
      <c r="F221" s="132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T221" s="59"/>
      <c r="U221" s="125"/>
      <c r="V221" s="125"/>
      <c r="W221" s="125"/>
      <c r="X221" s="125"/>
      <c r="Y221" s="125"/>
      <c r="Z221" s="125"/>
      <c r="DR221" s="59"/>
    </row>
    <row r="222" spans="1:122" ht="15" x14ac:dyDescent="0.25">
      <c r="A222" s="96">
        <v>214</v>
      </c>
      <c r="B222" s="13"/>
      <c r="C222" s="13"/>
      <c r="D222" s="13"/>
      <c r="E222" s="13"/>
      <c r="F222" s="132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T222" s="59"/>
      <c r="U222" s="125"/>
      <c r="V222" s="125"/>
      <c r="W222" s="125"/>
      <c r="X222" s="125"/>
      <c r="Y222" s="125"/>
      <c r="Z222" s="125"/>
      <c r="DR222" s="59"/>
    </row>
    <row r="223" spans="1:122" ht="15" x14ac:dyDescent="0.25">
      <c r="A223" s="96">
        <v>215</v>
      </c>
      <c r="B223" s="13"/>
      <c r="C223" s="13"/>
      <c r="D223" s="13"/>
      <c r="E223" s="13"/>
      <c r="F223" s="132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T223" s="59"/>
      <c r="U223" s="125"/>
      <c r="V223" s="125"/>
      <c r="W223" s="125"/>
      <c r="X223" s="125"/>
      <c r="Y223" s="125"/>
      <c r="Z223" s="125"/>
      <c r="DR223" s="59"/>
    </row>
    <row r="224" spans="1:122" ht="15" x14ac:dyDescent="0.25">
      <c r="A224" s="96">
        <v>216</v>
      </c>
      <c r="B224" s="13"/>
      <c r="C224" s="13"/>
      <c r="D224" s="13"/>
      <c r="E224" s="13"/>
      <c r="F224" s="132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T224" s="59"/>
      <c r="U224" s="125"/>
      <c r="V224" s="125"/>
      <c r="W224" s="125"/>
      <c r="X224" s="125"/>
      <c r="Y224" s="125"/>
      <c r="Z224" s="125"/>
      <c r="DR224" s="59"/>
    </row>
    <row r="225" spans="1:122" ht="15" x14ac:dyDescent="0.25">
      <c r="A225" s="96">
        <v>217</v>
      </c>
      <c r="B225" s="13"/>
      <c r="C225" s="13"/>
      <c r="D225" s="13"/>
      <c r="E225" s="13"/>
      <c r="F225" s="132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T225" s="59"/>
      <c r="U225" s="125"/>
      <c r="V225" s="125"/>
      <c r="W225" s="125"/>
      <c r="X225" s="125"/>
      <c r="Y225" s="125"/>
      <c r="Z225" s="125"/>
      <c r="DR225" s="59"/>
    </row>
    <row r="226" spans="1:122" ht="15" x14ac:dyDescent="0.25">
      <c r="A226" s="96">
        <v>218</v>
      </c>
      <c r="B226" s="13"/>
      <c r="C226" s="13"/>
      <c r="D226" s="13"/>
      <c r="E226" s="13"/>
      <c r="F226" s="132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T226" s="59"/>
      <c r="U226" s="125"/>
      <c r="V226" s="125"/>
      <c r="W226" s="125"/>
      <c r="X226" s="125"/>
      <c r="Y226" s="125"/>
      <c r="Z226" s="125"/>
      <c r="DR226" s="59"/>
    </row>
    <row r="227" spans="1:122" ht="15" x14ac:dyDescent="0.25">
      <c r="A227" s="96">
        <v>219</v>
      </c>
      <c r="B227" s="13"/>
      <c r="C227" s="13"/>
      <c r="D227" s="13"/>
      <c r="E227" s="13"/>
      <c r="F227" s="132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T227" s="59"/>
      <c r="U227" s="125"/>
      <c r="V227" s="125"/>
      <c r="W227" s="125"/>
      <c r="X227" s="125"/>
      <c r="Y227" s="125"/>
      <c r="Z227" s="125"/>
      <c r="DR227" s="59"/>
    </row>
    <row r="228" spans="1:122" ht="15" x14ac:dyDescent="0.25">
      <c r="A228" s="96">
        <v>220</v>
      </c>
      <c r="B228" s="13"/>
      <c r="C228" s="13"/>
      <c r="D228" s="13"/>
      <c r="E228" s="13"/>
      <c r="F228" s="132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T228" s="59"/>
      <c r="U228" s="125"/>
      <c r="V228" s="125"/>
      <c r="W228" s="125"/>
      <c r="X228" s="125"/>
      <c r="Y228" s="125"/>
      <c r="Z228" s="125"/>
      <c r="DR228" s="59"/>
    </row>
    <row r="229" spans="1:122" ht="15" x14ac:dyDescent="0.25">
      <c r="A229" s="96">
        <v>221</v>
      </c>
      <c r="B229" s="13"/>
      <c r="C229" s="13"/>
      <c r="D229" s="13"/>
      <c r="E229" s="13"/>
      <c r="F229" s="132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T229" s="59"/>
      <c r="U229" s="125"/>
      <c r="V229" s="125"/>
      <c r="W229" s="125"/>
      <c r="X229" s="125"/>
      <c r="Y229" s="125"/>
      <c r="Z229" s="125"/>
      <c r="DR229" s="59"/>
    </row>
    <row r="230" spans="1:122" ht="15" x14ac:dyDescent="0.25">
      <c r="A230" s="96">
        <v>222</v>
      </c>
      <c r="B230" s="13"/>
      <c r="C230" s="13"/>
      <c r="D230" s="13"/>
      <c r="E230" s="13"/>
      <c r="F230" s="132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T230" s="59"/>
      <c r="U230" s="125"/>
      <c r="V230" s="125"/>
      <c r="W230" s="125"/>
      <c r="X230" s="125"/>
      <c r="Y230" s="125"/>
      <c r="Z230" s="125"/>
      <c r="DR230" s="59"/>
    </row>
    <row r="231" spans="1:122" ht="15" x14ac:dyDescent="0.25">
      <c r="A231" s="96">
        <v>223</v>
      </c>
      <c r="B231" s="13"/>
      <c r="C231" s="13"/>
      <c r="D231" s="13"/>
      <c r="E231" s="13"/>
      <c r="F231" s="132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T231" s="59"/>
      <c r="U231" s="125"/>
      <c r="V231" s="125"/>
      <c r="W231" s="125"/>
      <c r="X231" s="125"/>
      <c r="Y231" s="125"/>
      <c r="Z231" s="125"/>
      <c r="DR231" s="59"/>
    </row>
    <row r="232" spans="1:122" ht="15" x14ac:dyDescent="0.25">
      <c r="A232" s="96">
        <v>224</v>
      </c>
      <c r="B232" s="13"/>
      <c r="C232" s="13"/>
      <c r="D232" s="13"/>
      <c r="E232" s="13"/>
      <c r="F232" s="132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T232" s="59"/>
      <c r="U232" s="125"/>
      <c r="V232" s="125"/>
      <c r="W232" s="125"/>
      <c r="X232" s="125"/>
      <c r="Y232" s="125"/>
      <c r="Z232" s="125"/>
      <c r="DR232" s="59"/>
    </row>
    <row r="233" spans="1:122" ht="15" x14ac:dyDescent="0.25">
      <c r="A233" s="96">
        <v>225</v>
      </c>
      <c r="B233" s="13"/>
      <c r="C233" s="13"/>
      <c r="D233" s="13"/>
      <c r="E233" s="13"/>
      <c r="F233" s="132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T233" s="59"/>
      <c r="U233" s="125"/>
      <c r="V233" s="125"/>
      <c r="W233" s="125"/>
      <c r="X233" s="125"/>
      <c r="Y233" s="125"/>
      <c r="Z233" s="125"/>
      <c r="DR233" s="59"/>
    </row>
    <row r="234" spans="1:122" ht="15" x14ac:dyDescent="0.25">
      <c r="A234" s="96">
        <v>226</v>
      </c>
      <c r="B234" s="13"/>
      <c r="C234" s="13"/>
      <c r="D234" s="13"/>
      <c r="E234" s="13"/>
      <c r="F234" s="132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T234" s="59"/>
      <c r="U234" s="125"/>
      <c r="V234" s="125"/>
      <c r="W234" s="125"/>
      <c r="X234" s="125"/>
      <c r="Y234" s="125"/>
      <c r="Z234" s="125"/>
      <c r="DR234" s="59"/>
    </row>
    <row r="235" spans="1:122" ht="15" x14ac:dyDescent="0.25">
      <c r="A235" s="96">
        <v>227</v>
      </c>
      <c r="B235" s="13"/>
      <c r="C235" s="13"/>
      <c r="D235" s="13"/>
      <c r="E235" s="13"/>
      <c r="F235" s="132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T235" s="59"/>
      <c r="U235" s="125"/>
      <c r="V235" s="125"/>
      <c r="W235" s="125"/>
      <c r="X235" s="125"/>
      <c r="Y235" s="125"/>
      <c r="Z235" s="125"/>
      <c r="DR235" s="59"/>
    </row>
    <row r="236" spans="1:122" ht="15" x14ac:dyDescent="0.25">
      <c r="A236" s="96">
        <v>228</v>
      </c>
      <c r="B236" s="13"/>
      <c r="C236" s="13"/>
      <c r="D236" s="13"/>
      <c r="E236" s="13"/>
      <c r="F236" s="132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T236" s="59"/>
      <c r="U236" s="125"/>
      <c r="V236" s="125"/>
      <c r="W236" s="125"/>
      <c r="X236" s="125"/>
      <c r="Y236" s="125"/>
      <c r="Z236" s="125"/>
      <c r="DR236" s="59"/>
    </row>
    <row r="237" spans="1:122" ht="15" x14ac:dyDescent="0.25">
      <c r="A237" s="96">
        <v>229</v>
      </c>
      <c r="B237" s="13"/>
      <c r="C237" s="13"/>
      <c r="D237" s="13"/>
      <c r="E237" s="13"/>
      <c r="F237" s="132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T237" s="59"/>
      <c r="U237" s="125"/>
      <c r="V237" s="125"/>
      <c r="W237" s="125"/>
      <c r="X237" s="125"/>
      <c r="Y237" s="125"/>
      <c r="Z237" s="125"/>
      <c r="DR237" s="59"/>
    </row>
    <row r="238" spans="1:122" ht="15" x14ac:dyDescent="0.25">
      <c r="A238" s="96">
        <v>230</v>
      </c>
      <c r="B238" s="13"/>
      <c r="C238" s="13"/>
      <c r="D238" s="13"/>
      <c r="E238" s="13"/>
      <c r="F238" s="132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T238" s="59"/>
      <c r="U238" s="125"/>
      <c r="V238" s="125"/>
      <c r="W238" s="125"/>
      <c r="X238" s="125"/>
      <c r="Y238" s="125"/>
      <c r="Z238" s="125"/>
      <c r="DR238" s="59"/>
    </row>
    <row r="239" spans="1:122" ht="15" x14ac:dyDescent="0.25">
      <c r="A239" s="96">
        <v>231</v>
      </c>
      <c r="B239" s="13"/>
      <c r="C239" s="13"/>
      <c r="D239" s="13"/>
      <c r="E239" s="13"/>
      <c r="F239" s="132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T239" s="59"/>
      <c r="U239" s="125"/>
      <c r="V239" s="125"/>
      <c r="W239" s="125"/>
      <c r="X239" s="125"/>
      <c r="Y239" s="125"/>
      <c r="Z239" s="125"/>
      <c r="DR239" s="59"/>
    </row>
    <row r="240" spans="1:122" ht="15" x14ac:dyDescent="0.25">
      <c r="A240" s="96">
        <v>232</v>
      </c>
      <c r="B240" s="13"/>
      <c r="C240" s="13"/>
      <c r="D240" s="13"/>
      <c r="E240" s="13"/>
      <c r="F240" s="132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T240" s="59"/>
      <c r="U240" s="125"/>
      <c r="V240" s="125"/>
      <c r="W240" s="125"/>
      <c r="X240" s="125"/>
      <c r="Y240" s="125"/>
      <c r="Z240" s="125"/>
      <c r="DR240" s="59"/>
    </row>
    <row r="241" spans="1:122" ht="15" x14ac:dyDescent="0.25">
      <c r="A241" s="96">
        <v>233</v>
      </c>
      <c r="B241" s="13"/>
      <c r="C241" s="13"/>
      <c r="D241" s="13"/>
      <c r="E241" s="13"/>
      <c r="F241" s="132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T241" s="59"/>
      <c r="U241" s="125"/>
      <c r="V241" s="125"/>
      <c r="W241" s="125"/>
      <c r="X241" s="125"/>
      <c r="Y241" s="125"/>
      <c r="Z241" s="125"/>
      <c r="DR241" s="59"/>
    </row>
    <row r="242" spans="1:122" ht="15" x14ac:dyDescent="0.25">
      <c r="A242" s="96">
        <v>234</v>
      </c>
      <c r="B242" s="13"/>
      <c r="C242" s="13"/>
      <c r="D242" s="13"/>
      <c r="E242" s="13"/>
      <c r="F242" s="132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T242" s="59"/>
      <c r="U242" s="125"/>
      <c r="V242" s="125"/>
      <c r="W242" s="125"/>
      <c r="X242" s="125"/>
      <c r="Y242" s="125"/>
      <c r="Z242" s="125"/>
      <c r="DR242" s="59"/>
    </row>
    <row r="243" spans="1:122" ht="15" x14ac:dyDescent="0.25">
      <c r="A243" s="96">
        <v>235</v>
      </c>
      <c r="B243" s="13"/>
      <c r="C243" s="13"/>
      <c r="D243" s="13"/>
      <c r="E243" s="13"/>
      <c r="F243" s="132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T243" s="59"/>
      <c r="U243" s="125"/>
      <c r="V243" s="125"/>
      <c r="W243" s="125"/>
      <c r="X243" s="125"/>
      <c r="Y243" s="125"/>
      <c r="Z243" s="125"/>
      <c r="DR243" s="59"/>
    </row>
    <row r="244" spans="1:122" ht="15" x14ac:dyDescent="0.25">
      <c r="A244" s="96">
        <v>236</v>
      </c>
      <c r="B244" s="13"/>
      <c r="C244" s="13"/>
      <c r="D244" s="13"/>
      <c r="E244" s="13"/>
      <c r="F244" s="132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T244" s="59"/>
      <c r="U244" s="125"/>
      <c r="V244" s="125"/>
      <c r="W244" s="125"/>
      <c r="X244" s="125"/>
      <c r="Y244" s="125"/>
      <c r="Z244" s="125"/>
      <c r="DR244" s="59"/>
    </row>
    <row r="245" spans="1:122" ht="15" x14ac:dyDescent="0.25">
      <c r="A245" s="96">
        <v>237</v>
      </c>
      <c r="B245" s="13"/>
      <c r="C245" s="13"/>
      <c r="D245" s="13"/>
      <c r="E245" s="13"/>
      <c r="F245" s="132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T245" s="59"/>
      <c r="U245" s="125"/>
      <c r="V245" s="125"/>
      <c r="W245" s="125"/>
      <c r="X245" s="125"/>
      <c r="Y245" s="125"/>
      <c r="Z245" s="125"/>
      <c r="DR245" s="59"/>
    </row>
    <row r="246" spans="1:122" ht="15" x14ac:dyDescent="0.25">
      <c r="A246" s="96">
        <v>238</v>
      </c>
      <c r="B246" s="13"/>
      <c r="C246" s="13"/>
      <c r="D246" s="13"/>
      <c r="E246" s="13"/>
      <c r="F246" s="132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T246" s="59"/>
      <c r="U246" s="125"/>
      <c r="V246" s="125"/>
      <c r="W246" s="125"/>
      <c r="X246" s="125"/>
      <c r="Y246" s="125"/>
      <c r="Z246" s="125"/>
      <c r="DR246" s="59"/>
    </row>
    <row r="247" spans="1:122" ht="15" x14ac:dyDescent="0.25">
      <c r="A247" s="96">
        <v>239</v>
      </c>
      <c r="B247" s="13"/>
      <c r="C247" s="13"/>
      <c r="D247" s="13"/>
      <c r="E247" s="13"/>
      <c r="F247" s="132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T247" s="59"/>
      <c r="U247" s="125"/>
      <c r="V247" s="125"/>
      <c r="W247" s="125"/>
      <c r="X247" s="125"/>
      <c r="Y247" s="125"/>
      <c r="Z247" s="125"/>
      <c r="DR247" s="59"/>
    </row>
    <row r="248" spans="1:122" ht="15" x14ac:dyDescent="0.25">
      <c r="A248" s="96">
        <v>240</v>
      </c>
      <c r="B248" s="13"/>
      <c r="C248" s="13"/>
      <c r="D248" s="13"/>
      <c r="E248" s="13"/>
      <c r="F248" s="132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T248" s="59"/>
      <c r="U248" s="125"/>
      <c r="V248" s="125"/>
      <c r="W248" s="125"/>
      <c r="X248" s="125"/>
      <c r="Y248" s="125"/>
      <c r="Z248" s="125"/>
      <c r="DR248" s="59"/>
    </row>
    <row r="249" spans="1:122" ht="15" x14ac:dyDescent="0.25">
      <c r="A249" s="96">
        <v>241</v>
      </c>
      <c r="B249" s="13"/>
      <c r="C249" s="13"/>
      <c r="D249" s="13"/>
      <c r="E249" s="13"/>
      <c r="F249" s="132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T249" s="59"/>
      <c r="U249" s="125"/>
      <c r="V249" s="125"/>
      <c r="W249" s="125"/>
      <c r="X249" s="125"/>
      <c r="Y249" s="125"/>
      <c r="Z249" s="125"/>
      <c r="DR249" s="59"/>
    </row>
    <row r="250" spans="1:122" ht="15" x14ac:dyDescent="0.25">
      <c r="A250" s="96">
        <v>242</v>
      </c>
      <c r="B250" s="13"/>
      <c r="C250" s="13"/>
      <c r="D250" s="13"/>
      <c r="E250" s="13"/>
      <c r="F250" s="132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T250" s="59"/>
      <c r="U250" s="125"/>
      <c r="V250" s="125"/>
      <c r="W250" s="125"/>
      <c r="X250" s="125"/>
      <c r="Y250" s="125"/>
      <c r="Z250" s="125"/>
      <c r="DR250" s="59"/>
    </row>
    <row r="251" spans="1:122" x14ac:dyDescent="0.2">
      <c r="A251" s="96">
        <v>243</v>
      </c>
      <c r="B251" s="132"/>
      <c r="C251" s="132"/>
      <c r="D251" s="132"/>
      <c r="E251" s="132"/>
      <c r="F251" s="132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T251" s="59"/>
      <c r="U251" s="125"/>
      <c r="V251" s="125"/>
      <c r="W251" s="125"/>
      <c r="X251" s="125"/>
      <c r="Y251" s="125"/>
      <c r="Z251" s="125"/>
      <c r="DR251" s="59"/>
    </row>
    <row r="252" spans="1:122" x14ac:dyDescent="0.2">
      <c r="A252" s="96">
        <v>244</v>
      </c>
      <c r="B252" s="132"/>
      <c r="C252" s="132"/>
      <c r="D252" s="132"/>
      <c r="E252" s="132"/>
      <c r="F252" s="132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T252" s="59"/>
      <c r="U252" s="125"/>
      <c r="V252" s="125"/>
      <c r="W252" s="125"/>
      <c r="X252" s="125"/>
      <c r="Y252" s="125"/>
      <c r="Z252" s="125"/>
      <c r="DR252" s="59"/>
    </row>
    <row r="253" spans="1:122" x14ac:dyDescent="0.2">
      <c r="A253" s="96">
        <v>245</v>
      </c>
      <c r="B253" s="132"/>
      <c r="C253" s="132"/>
      <c r="D253" s="132"/>
      <c r="E253" s="132"/>
      <c r="F253" s="132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T253" s="59"/>
      <c r="U253" s="125"/>
      <c r="V253" s="125"/>
      <c r="W253" s="125"/>
      <c r="X253" s="125"/>
      <c r="Y253" s="125"/>
      <c r="Z253" s="125"/>
      <c r="DR253" s="59"/>
    </row>
    <row r="254" spans="1:122" x14ac:dyDescent="0.2">
      <c r="A254" s="96">
        <v>246</v>
      </c>
      <c r="B254" s="132"/>
      <c r="C254" s="132"/>
      <c r="D254" s="132"/>
      <c r="E254" s="132"/>
      <c r="F254" s="132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T254" s="59"/>
      <c r="U254" s="125"/>
      <c r="V254" s="125"/>
      <c r="W254" s="125"/>
      <c r="X254" s="125"/>
      <c r="Y254" s="125"/>
      <c r="Z254" s="125"/>
      <c r="DR254" s="59"/>
    </row>
    <row r="255" spans="1:122" x14ac:dyDescent="0.2">
      <c r="A255" s="96">
        <v>247</v>
      </c>
      <c r="B255" s="132"/>
      <c r="C255" s="132"/>
      <c r="D255" s="132"/>
      <c r="E255" s="132"/>
      <c r="F255" s="132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T255" s="59"/>
      <c r="U255" s="125"/>
      <c r="V255" s="125"/>
      <c r="W255" s="125"/>
      <c r="X255" s="125"/>
      <c r="Y255" s="125"/>
      <c r="Z255" s="125"/>
      <c r="DR255" s="59"/>
    </row>
    <row r="256" spans="1:122" x14ac:dyDescent="0.2">
      <c r="A256" s="96">
        <v>248</v>
      </c>
      <c r="B256" s="132"/>
      <c r="C256" s="132"/>
      <c r="D256" s="132"/>
      <c r="E256" s="132"/>
      <c r="F256" s="132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T256" s="59"/>
      <c r="U256" s="125"/>
      <c r="V256" s="125"/>
      <c r="W256" s="125"/>
      <c r="X256" s="125"/>
      <c r="Y256" s="125"/>
      <c r="Z256" s="125"/>
      <c r="DR256" s="59"/>
    </row>
    <row r="257" spans="1:122" x14ac:dyDescent="0.2">
      <c r="A257" s="96">
        <v>249</v>
      </c>
      <c r="B257" s="132"/>
      <c r="C257" s="132"/>
      <c r="D257" s="132"/>
      <c r="E257" s="132"/>
      <c r="F257" s="132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T257" s="59"/>
      <c r="U257" s="125"/>
      <c r="V257" s="125"/>
      <c r="W257" s="125"/>
      <c r="X257" s="125"/>
      <c r="Y257" s="125"/>
      <c r="Z257" s="125"/>
      <c r="DR257" s="59"/>
    </row>
    <row r="258" spans="1:122" x14ac:dyDescent="0.2">
      <c r="A258" s="96">
        <v>250</v>
      </c>
      <c r="B258" s="132"/>
      <c r="C258" s="132"/>
      <c r="D258" s="132"/>
      <c r="E258" s="132"/>
      <c r="F258" s="132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T258" s="59"/>
      <c r="U258" s="125"/>
      <c r="V258" s="125"/>
      <c r="W258" s="125"/>
      <c r="X258" s="125"/>
      <c r="Y258" s="125"/>
      <c r="Z258" s="125"/>
      <c r="DR258" s="59"/>
    </row>
    <row r="259" spans="1:122" x14ac:dyDescent="0.2">
      <c r="A259" s="96">
        <v>251</v>
      </c>
      <c r="B259" s="132"/>
      <c r="C259" s="132"/>
      <c r="D259" s="132"/>
      <c r="E259" s="132"/>
      <c r="F259" s="132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T259" s="59"/>
      <c r="U259" s="125"/>
      <c r="V259" s="125"/>
      <c r="W259" s="125"/>
      <c r="X259" s="125"/>
      <c r="Y259" s="125"/>
      <c r="Z259" s="125"/>
      <c r="DR259" s="59"/>
    </row>
    <row r="260" spans="1:122" x14ac:dyDescent="0.2">
      <c r="A260" s="96">
        <v>252</v>
      </c>
      <c r="B260" s="132"/>
      <c r="C260" s="132"/>
      <c r="D260" s="132"/>
      <c r="E260" s="132"/>
      <c r="F260" s="132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T260" s="59"/>
      <c r="U260" s="125"/>
      <c r="V260" s="125"/>
      <c r="W260" s="125"/>
      <c r="X260" s="125"/>
      <c r="Y260" s="125"/>
      <c r="Z260" s="125"/>
      <c r="DR260" s="59"/>
    </row>
    <row r="261" spans="1:122" x14ac:dyDescent="0.2">
      <c r="A261" s="96">
        <v>253</v>
      </c>
      <c r="B261" s="132"/>
      <c r="C261" s="132"/>
      <c r="D261" s="132"/>
      <c r="E261" s="132"/>
      <c r="F261" s="132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T261" s="59"/>
      <c r="U261" s="125"/>
      <c r="V261" s="125"/>
      <c r="W261" s="125"/>
      <c r="X261" s="125"/>
      <c r="Y261" s="125"/>
      <c r="Z261" s="125"/>
      <c r="DR261" s="59"/>
    </row>
    <row r="262" spans="1:122" x14ac:dyDescent="0.2">
      <c r="A262" s="96">
        <v>254</v>
      </c>
      <c r="B262" s="132"/>
      <c r="C262" s="132"/>
      <c r="D262" s="132"/>
      <c r="E262" s="132"/>
      <c r="F262" s="132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T262" s="59"/>
      <c r="U262" s="125"/>
      <c r="V262" s="125"/>
      <c r="W262" s="125"/>
      <c r="X262" s="125"/>
      <c r="Y262" s="125"/>
      <c r="Z262" s="125"/>
      <c r="DR262" s="59"/>
    </row>
    <row r="263" spans="1:122" x14ac:dyDescent="0.2">
      <c r="A263" s="96">
        <v>255</v>
      </c>
      <c r="B263" s="132"/>
      <c r="C263" s="132"/>
      <c r="D263" s="132"/>
      <c r="E263" s="132"/>
      <c r="F263" s="132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T263" s="59"/>
      <c r="U263" s="125"/>
      <c r="V263" s="125"/>
      <c r="W263" s="125"/>
      <c r="X263" s="125"/>
      <c r="Y263" s="125"/>
      <c r="Z263" s="125"/>
      <c r="DR263" s="59"/>
    </row>
    <row r="264" spans="1:122" x14ac:dyDescent="0.2">
      <c r="A264" s="96">
        <v>256</v>
      </c>
      <c r="B264" s="132"/>
      <c r="C264" s="132"/>
      <c r="D264" s="132"/>
      <c r="E264" s="132"/>
      <c r="F264" s="132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T264" s="59"/>
      <c r="U264" s="125"/>
      <c r="V264" s="125"/>
      <c r="W264" s="125"/>
      <c r="X264" s="125"/>
      <c r="Y264" s="125"/>
      <c r="Z264" s="125"/>
      <c r="DR264" s="59"/>
    </row>
    <row r="265" spans="1:122" x14ac:dyDescent="0.2">
      <c r="A265" s="96">
        <v>257</v>
      </c>
      <c r="B265" s="132"/>
      <c r="C265" s="132"/>
      <c r="D265" s="132"/>
      <c r="E265" s="132"/>
      <c r="F265" s="132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T265" s="59"/>
      <c r="U265" s="125"/>
      <c r="V265" s="125"/>
      <c r="W265" s="125"/>
      <c r="X265" s="125"/>
      <c r="Y265" s="125"/>
      <c r="Z265" s="125"/>
      <c r="DR265" s="59"/>
    </row>
    <row r="266" spans="1:122" x14ac:dyDescent="0.2">
      <c r="A266" s="96">
        <v>258</v>
      </c>
      <c r="B266" s="132"/>
      <c r="C266" s="132"/>
      <c r="D266" s="132"/>
      <c r="E266" s="132"/>
      <c r="F266" s="132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T266" s="59"/>
      <c r="U266" s="125"/>
      <c r="V266" s="125"/>
      <c r="W266" s="125"/>
      <c r="X266" s="125"/>
      <c r="Y266" s="125"/>
      <c r="Z266" s="125"/>
      <c r="DR266" s="59"/>
    </row>
    <row r="267" spans="1:122" x14ac:dyDescent="0.2">
      <c r="A267" s="96">
        <v>259</v>
      </c>
      <c r="B267" s="132"/>
      <c r="C267" s="132"/>
      <c r="D267" s="132"/>
      <c r="E267" s="132"/>
      <c r="F267" s="132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T267" s="59"/>
      <c r="U267" s="125"/>
      <c r="V267" s="125"/>
      <c r="W267" s="125"/>
      <c r="X267" s="125"/>
      <c r="Y267" s="125"/>
      <c r="Z267" s="125"/>
      <c r="DR267" s="59"/>
    </row>
    <row r="268" spans="1:122" x14ac:dyDescent="0.2">
      <c r="A268" s="96">
        <v>260</v>
      </c>
      <c r="B268" s="132"/>
      <c r="C268" s="132"/>
      <c r="D268" s="132"/>
      <c r="E268" s="132"/>
      <c r="F268" s="132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T268" s="59"/>
      <c r="U268" s="125"/>
      <c r="V268" s="125"/>
      <c r="W268" s="125"/>
      <c r="X268" s="125"/>
      <c r="Y268" s="125"/>
      <c r="Z268" s="125"/>
      <c r="DR268" s="59"/>
    </row>
    <row r="269" spans="1:122" x14ac:dyDescent="0.2">
      <c r="A269" s="96">
        <v>261</v>
      </c>
      <c r="B269" s="132"/>
      <c r="C269" s="132"/>
      <c r="D269" s="132"/>
      <c r="E269" s="132"/>
      <c r="F269" s="132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T269" s="59"/>
      <c r="U269" s="125"/>
      <c r="V269" s="125"/>
      <c r="W269" s="125"/>
      <c r="X269" s="125"/>
      <c r="Y269" s="125"/>
      <c r="Z269" s="125"/>
      <c r="DR269" s="59"/>
    </row>
    <row r="270" spans="1:122" x14ac:dyDescent="0.2">
      <c r="A270" s="96">
        <v>262</v>
      </c>
      <c r="B270" s="132"/>
      <c r="C270" s="132"/>
      <c r="D270" s="132"/>
      <c r="E270" s="132"/>
      <c r="F270" s="132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T270" s="59"/>
      <c r="U270" s="125"/>
      <c r="V270" s="125"/>
      <c r="W270" s="125"/>
      <c r="X270" s="125"/>
      <c r="Y270" s="125"/>
      <c r="Z270" s="125"/>
      <c r="DR270" s="59"/>
    </row>
    <row r="271" spans="1:122" x14ac:dyDescent="0.2">
      <c r="A271" s="96">
        <v>263</v>
      </c>
      <c r="B271" s="132"/>
      <c r="C271" s="132"/>
      <c r="D271" s="132"/>
      <c r="E271" s="132"/>
      <c r="F271" s="132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T271" s="59"/>
      <c r="U271" s="125"/>
      <c r="V271" s="125"/>
      <c r="W271" s="125"/>
      <c r="X271" s="125"/>
      <c r="Y271" s="125"/>
      <c r="Z271" s="125"/>
      <c r="DR271" s="59"/>
    </row>
    <row r="272" spans="1:122" x14ac:dyDescent="0.2">
      <c r="A272" s="96">
        <v>264</v>
      </c>
      <c r="B272" s="132"/>
      <c r="C272" s="132"/>
      <c r="D272" s="132"/>
      <c r="E272" s="132"/>
      <c r="F272" s="132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T272" s="59"/>
      <c r="U272" s="125"/>
      <c r="V272" s="125"/>
      <c r="W272" s="125"/>
      <c r="X272" s="125"/>
      <c r="Y272" s="125"/>
      <c r="Z272" s="125"/>
      <c r="DR272" s="59"/>
    </row>
    <row r="273" spans="1:122" x14ac:dyDescent="0.2">
      <c r="A273" s="96">
        <v>265</v>
      </c>
      <c r="B273" s="132"/>
      <c r="C273" s="132"/>
      <c r="D273" s="132"/>
      <c r="E273" s="132"/>
      <c r="F273" s="132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T273" s="59"/>
      <c r="U273" s="125"/>
      <c r="V273" s="125"/>
      <c r="W273" s="125"/>
      <c r="X273" s="125"/>
      <c r="Y273" s="125"/>
      <c r="Z273" s="125"/>
      <c r="DR273" s="59"/>
    </row>
    <row r="274" spans="1:122" x14ac:dyDescent="0.2">
      <c r="A274" s="96">
        <v>266</v>
      </c>
      <c r="B274" s="132"/>
      <c r="C274" s="132"/>
      <c r="D274" s="132"/>
      <c r="E274" s="132"/>
      <c r="F274" s="132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T274" s="59"/>
      <c r="U274" s="125"/>
      <c r="V274" s="125"/>
      <c r="W274" s="125"/>
      <c r="X274" s="125"/>
      <c r="Y274" s="125"/>
      <c r="Z274" s="125"/>
      <c r="DR274" s="59"/>
    </row>
    <row r="275" spans="1:122" x14ac:dyDescent="0.2">
      <c r="A275" s="96">
        <v>267</v>
      </c>
      <c r="B275" s="132"/>
      <c r="C275" s="132"/>
      <c r="D275" s="132"/>
      <c r="E275" s="132"/>
      <c r="F275" s="132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T275" s="59"/>
      <c r="U275" s="125"/>
      <c r="V275" s="125"/>
      <c r="W275" s="125"/>
      <c r="X275" s="125"/>
      <c r="Y275" s="125"/>
      <c r="Z275" s="125"/>
      <c r="DR275" s="59"/>
    </row>
    <row r="276" spans="1:122" x14ac:dyDescent="0.2">
      <c r="A276" s="96">
        <v>268</v>
      </c>
      <c r="B276" s="132"/>
      <c r="C276" s="132"/>
      <c r="D276" s="132"/>
      <c r="E276" s="132"/>
      <c r="F276" s="132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T276" s="59"/>
      <c r="U276" s="125"/>
      <c r="V276" s="125"/>
      <c r="W276" s="125"/>
      <c r="X276" s="125"/>
      <c r="Y276" s="125"/>
      <c r="Z276" s="125"/>
      <c r="DR276" s="59"/>
    </row>
    <row r="277" spans="1:122" x14ac:dyDescent="0.2">
      <c r="A277" s="96">
        <v>269</v>
      </c>
      <c r="B277" s="132"/>
      <c r="C277" s="132"/>
      <c r="D277" s="132"/>
      <c r="E277" s="132"/>
      <c r="F277" s="132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T277" s="59"/>
      <c r="U277" s="125"/>
      <c r="V277" s="125"/>
      <c r="W277" s="125"/>
      <c r="X277" s="125"/>
      <c r="Y277" s="125"/>
      <c r="Z277" s="125"/>
      <c r="DR277" s="59"/>
    </row>
    <row r="278" spans="1:122" x14ac:dyDescent="0.2">
      <c r="A278" s="96">
        <v>270</v>
      </c>
      <c r="B278" s="132"/>
      <c r="C278" s="132"/>
      <c r="D278" s="132"/>
      <c r="E278" s="132"/>
      <c r="F278" s="132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T278" s="59"/>
      <c r="U278" s="125"/>
      <c r="V278" s="125"/>
      <c r="W278" s="125"/>
      <c r="X278" s="125"/>
      <c r="Y278" s="125"/>
      <c r="Z278" s="125"/>
      <c r="DR278" s="59"/>
    </row>
    <row r="279" spans="1:122" x14ac:dyDescent="0.2">
      <c r="A279" s="96">
        <v>271</v>
      </c>
      <c r="B279" s="132"/>
      <c r="C279" s="132"/>
      <c r="D279" s="132"/>
      <c r="E279" s="132"/>
      <c r="F279" s="132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T279" s="59"/>
      <c r="U279" s="125"/>
      <c r="V279" s="125"/>
      <c r="W279" s="125"/>
      <c r="X279" s="125"/>
      <c r="Y279" s="125"/>
      <c r="Z279" s="125"/>
      <c r="DR279" s="59"/>
    </row>
    <row r="280" spans="1:122" x14ac:dyDescent="0.2">
      <c r="A280" s="96">
        <v>272</v>
      </c>
      <c r="B280" s="132"/>
      <c r="C280" s="132"/>
      <c r="D280" s="132"/>
      <c r="E280" s="132"/>
      <c r="F280" s="132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T280" s="59"/>
      <c r="U280" s="125"/>
      <c r="V280" s="125"/>
      <c r="W280" s="125"/>
      <c r="X280" s="125"/>
      <c r="Y280" s="125"/>
      <c r="Z280" s="125"/>
      <c r="DR280" s="59"/>
    </row>
    <row r="281" spans="1:122" x14ac:dyDescent="0.2">
      <c r="A281" s="96">
        <v>273</v>
      </c>
      <c r="B281" s="132"/>
      <c r="C281" s="132"/>
      <c r="D281" s="132"/>
      <c r="E281" s="132"/>
      <c r="F281" s="132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T281" s="59"/>
      <c r="U281" s="125"/>
      <c r="V281" s="125"/>
      <c r="W281" s="125"/>
      <c r="X281" s="125"/>
      <c r="Y281" s="125"/>
      <c r="Z281" s="125"/>
      <c r="DR281" s="59"/>
    </row>
    <row r="282" spans="1:122" x14ac:dyDescent="0.2">
      <c r="A282" s="96">
        <v>274</v>
      </c>
      <c r="B282" s="132"/>
      <c r="C282" s="132"/>
      <c r="D282" s="132"/>
      <c r="E282" s="132"/>
      <c r="F282" s="132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T282" s="59"/>
      <c r="U282" s="125"/>
      <c r="V282" s="125"/>
      <c r="W282" s="125"/>
      <c r="X282" s="125"/>
      <c r="Y282" s="125"/>
      <c r="Z282" s="125"/>
      <c r="DR282" s="59"/>
    </row>
    <row r="283" spans="1:122" x14ac:dyDescent="0.2">
      <c r="A283" s="96">
        <v>275</v>
      </c>
      <c r="B283" s="132"/>
      <c r="C283" s="132"/>
      <c r="D283" s="132"/>
      <c r="E283" s="132"/>
      <c r="F283" s="132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T283" s="59"/>
      <c r="U283" s="125"/>
      <c r="V283" s="125"/>
      <c r="W283" s="125"/>
      <c r="X283" s="125"/>
      <c r="Y283" s="125"/>
      <c r="Z283" s="125"/>
      <c r="DR283" s="59"/>
    </row>
    <row r="284" spans="1:122" x14ac:dyDescent="0.2">
      <c r="A284" s="96">
        <v>276</v>
      </c>
      <c r="B284" s="132"/>
      <c r="C284" s="132"/>
      <c r="D284" s="132"/>
      <c r="E284" s="132"/>
      <c r="F284" s="132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T284" s="59"/>
      <c r="U284" s="125"/>
      <c r="V284" s="125"/>
      <c r="W284" s="125"/>
      <c r="X284" s="125"/>
      <c r="Y284" s="125"/>
      <c r="Z284" s="125"/>
      <c r="DR284" s="59"/>
    </row>
    <row r="285" spans="1:122" x14ac:dyDescent="0.2">
      <c r="A285" s="96">
        <v>277</v>
      </c>
      <c r="B285" s="132"/>
      <c r="C285" s="132"/>
      <c r="D285" s="132"/>
      <c r="E285" s="132"/>
      <c r="F285" s="132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T285" s="59"/>
      <c r="U285" s="125"/>
      <c r="V285" s="125"/>
      <c r="W285" s="125"/>
      <c r="X285" s="125"/>
      <c r="Y285" s="125"/>
      <c r="Z285" s="125"/>
      <c r="DR285" s="59"/>
    </row>
    <row r="286" spans="1:122" x14ac:dyDescent="0.2">
      <c r="A286" s="96">
        <v>278</v>
      </c>
      <c r="B286" s="132"/>
      <c r="C286" s="132"/>
      <c r="D286" s="132"/>
      <c r="E286" s="132"/>
      <c r="F286" s="132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T286" s="59"/>
      <c r="U286" s="125"/>
      <c r="V286" s="125"/>
      <c r="W286" s="125"/>
      <c r="X286" s="125"/>
      <c r="Y286" s="125"/>
      <c r="Z286" s="125"/>
      <c r="DR286" s="59"/>
    </row>
    <row r="287" spans="1:122" x14ac:dyDescent="0.2">
      <c r="A287" s="96">
        <v>279</v>
      </c>
      <c r="B287" s="132"/>
      <c r="C287" s="132"/>
      <c r="D287" s="132"/>
      <c r="E287" s="132"/>
      <c r="F287" s="132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T287" s="59"/>
      <c r="U287" s="125"/>
      <c r="V287" s="125"/>
      <c r="W287" s="125"/>
      <c r="X287" s="125"/>
      <c r="Y287" s="125"/>
      <c r="Z287" s="125"/>
      <c r="DR287" s="59"/>
    </row>
    <row r="288" spans="1:122" x14ac:dyDescent="0.2">
      <c r="A288" s="96">
        <v>280</v>
      </c>
      <c r="B288" s="132"/>
      <c r="C288" s="132"/>
      <c r="D288" s="132"/>
      <c r="E288" s="132"/>
      <c r="F288" s="132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T288" s="59"/>
      <c r="U288" s="125"/>
      <c r="V288" s="125"/>
      <c r="W288" s="125"/>
      <c r="X288" s="125"/>
      <c r="Y288" s="125"/>
      <c r="Z288" s="125"/>
      <c r="DR288" s="59"/>
    </row>
    <row r="289" spans="1:122" x14ac:dyDescent="0.2">
      <c r="A289" s="96">
        <v>281</v>
      </c>
      <c r="B289" s="132"/>
      <c r="C289" s="132"/>
      <c r="D289" s="132"/>
      <c r="E289" s="132"/>
      <c r="F289" s="132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T289" s="59"/>
      <c r="U289" s="125"/>
      <c r="V289" s="125"/>
      <c r="W289" s="125"/>
      <c r="X289" s="125"/>
      <c r="Y289" s="125"/>
      <c r="Z289" s="125"/>
      <c r="DR289" s="59"/>
    </row>
    <row r="290" spans="1:122" x14ac:dyDescent="0.2">
      <c r="A290" s="96">
        <v>282</v>
      </c>
      <c r="B290" s="132"/>
      <c r="C290" s="132"/>
      <c r="D290" s="132"/>
      <c r="E290" s="132"/>
      <c r="F290" s="132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T290" s="59"/>
      <c r="U290" s="125"/>
      <c r="V290" s="125"/>
      <c r="W290" s="125"/>
      <c r="X290" s="125"/>
      <c r="Y290" s="125"/>
      <c r="Z290" s="125"/>
      <c r="DR290" s="59"/>
    </row>
    <row r="291" spans="1:122" x14ac:dyDescent="0.2">
      <c r="A291" s="96">
        <v>283</v>
      </c>
      <c r="B291" s="132"/>
      <c r="C291" s="132"/>
      <c r="D291" s="132"/>
      <c r="E291" s="132"/>
      <c r="F291" s="132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T291" s="59"/>
      <c r="U291" s="125"/>
      <c r="V291" s="125"/>
      <c r="W291" s="125"/>
      <c r="X291" s="125"/>
      <c r="Y291" s="125"/>
      <c r="Z291" s="125"/>
      <c r="DR291" s="59"/>
    </row>
    <row r="292" spans="1:122" x14ac:dyDescent="0.2">
      <c r="A292" s="96">
        <v>284</v>
      </c>
      <c r="B292" s="132"/>
      <c r="C292" s="132"/>
      <c r="D292" s="132"/>
      <c r="E292" s="132"/>
      <c r="F292" s="132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T292" s="59"/>
      <c r="U292" s="125"/>
      <c r="V292" s="125"/>
      <c r="W292" s="125"/>
      <c r="X292" s="125"/>
      <c r="Y292" s="125"/>
      <c r="Z292" s="125"/>
      <c r="DR292" s="59"/>
    </row>
    <row r="293" spans="1:122" x14ac:dyDescent="0.2">
      <c r="A293" s="96">
        <v>285</v>
      </c>
      <c r="B293" s="132"/>
      <c r="C293" s="132"/>
      <c r="D293" s="132"/>
      <c r="E293" s="132"/>
      <c r="F293" s="132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T293" s="59"/>
      <c r="U293" s="125"/>
      <c r="V293" s="125"/>
      <c r="W293" s="125"/>
      <c r="X293" s="125"/>
      <c r="Y293" s="125"/>
      <c r="Z293" s="125"/>
      <c r="DR293" s="59"/>
    </row>
    <row r="294" spans="1:122" x14ac:dyDescent="0.2">
      <c r="A294" s="96">
        <v>286</v>
      </c>
      <c r="B294" s="132"/>
      <c r="C294" s="132"/>
      <c r="D294" s="132"/>
      <c r="E294" s="132"/>
      <c r="F294" s="132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T294" s="59"/>
      <c r="U294" s="125"/>
      <c r="V294" s="125"/>
      <c r="W294" s="125"/>
      <c r="X294" s="125"/>
      <c r="Y294" s="125"/>
      <c r="Z294" s="125"/>
      <c r="DR294" s="59"/>
    </row>
    <row r="295" spans="1:122" x14ac:dyDescent="0.2">
      <c r="A295" s="96">
        <v>287</v>
      </c>
      <c r="B295" s="132"/>
      <c r="C295" s="132"/>
      <c r="D295" s="132"/>
      <c r="E295" s="132"/>
      <c r="F295" s="132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T295" s="59"/>
      <c r="U295" s="125"/>
      <c r="V295" s="125"/>
      <c r="W295" s="125"/>
      <c r="X295" s="125"/>
      <c r="Y295" s="125"/>
      <c r="Z295" s="125"/>
      <c r="DR295" s="59"/>
    </row>
    <row r="296" spans="1:122" x14ac:dyDescent="0.2">
      <c r="A296" s="96">
        <v>288</v>
      </c>
      <c r="B296" s="132"/>
      <c r="C296" s="132"/>
      <c r="D296" s="132"/>
      <c r="E296" s="132"/>
      <c r="F296" s="132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T296" s="59"/>
      <c r="U296" s="125"/>
      <c r="V296" s="125"/>
      <c r="W296" s="125"/>
      <c r="X296" s="125"/>
      <c r="Y296" s="125"/>
      <c r="Z296" s="125"/>
      <c r="DR296" s="59"/>
    </row>
    <row r="297" spans="1:122" x14ac:dyDescent="0.2">
      <c r="A297" s="96">
        <v>289</v>
      </c>
      <c r="B297" s="132"/>
      <c r="C297" s="132"/>
      <c r="D297" s="132"/>
      <c r="E297" s="132"/>
      <c r="F297" s="132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T297" s="59"/>
      <c r="U297" s="125"/>
      <c r="V297" s="125"/>
      <c r="W297" s="125"/>
      <c r="X297" s="125"/>
      <c r="Y297" s="125"/>
      <c r="Z297" s="125"/>
      <c r="DR297" s="59"/>
    </row>
    <row r="298" spans="1:122" x14ac:dyDescent="0.2">
      <c r="A298" s="96">
        <v>290</v>
      </c>
      <c r="B298" s="132"/>
      <c r="C298" s="132"/>
      <c r="D298" s="132"/>
      <c r="E298" s="132"/>
      <c r="F298" s="132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T298" s="59"/>
      <c r="U298" s="125"/>
      <c r="V298" s="125"/>
      <c r="W298" s="125"/>
      <c r="X298" s="125"/>
      <c r="Y298" s="125"/>
      <c r="Z298" s="125"/>
      <c r="DR298" s="59"/>
    </row>
    <row r="299" spans="1:122" x14ac:dyDescent="0.2">
      <c r="A299" s="96">
        <v>291</v>
      </c>
      <c r="B299" s="132"/>
      <c r="C299" s="132"/>
      <c r="D299" s="132"/>
      <c r="E299" s="132"/>
      <c r="F299" s="132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T299" s="59"/>
      <c r="U299" s="125"/>
      <c r="V299" s="125"/>
      <c r="W299" s="125"/>
      <c r="X299" s="125"/>
      <c r="Y299" s="125"/>
      <c r="Z299" s="125"/>
      <c r="DR299" s="59"/>
    </row>
    <row r="300" spans="1:122" x14ac:dyDescent="0.2">
      <c r="A300" s="96">
        <v>292</v>
      </c>
      <c r="B300" s="132"/>
      <c r="C300" s="132"/>
      <c r="D300" s="132"/>
      <c r="E300" s="132"/>
      <c r="F300" s="132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T300" s="59"/>
      <c r="U300" s="125"/>
      <c r="V300" s="125"/>
      <c r="W300" s="125"/>
      <c r="X300" s="125"/>
      <c r="Y300" s="125"/>
      <c r="Z300" s="125"/>
      <c r="DR300" s="59"/>
    </row>
    <row r="301" spans="1:122" x14ac:dyDescent="0.2">
      <c r="A301" s="96">
        <v>293</v>
      </c>
      <c r="B301" s="132"/>
      <c r="C301" s="132"/>
      <c r="D301" s="132"/>
      <c r="E301" s="132"/>
      <c r="F301" s="132"/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T301" s="59"/>
      <c r="U301" s="125"/>
      <c r="V301" s="125"/>
      <c r="W301" s="125"/>
      <c r="X301" s="125"/>
      <c r="Y301" s="125"/>
      <c r="Z301" s="125"/>
      <c r="DR301" s="59"/>
    </row>
    <row r="302" spans="1:122" x14ac:dyDescent="0.2">
      <c r="A302" s="96">
        <v>294</v>
      </c>
      <c r="B302" s="132"/>
      <c r="C302" s="132"/>
      <c r="D302" s="132"/>
      <c r="E302" s="132"/>
      <c r="F302" s="132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T302" s="59"/>
      <c r="U302" s="125"/>
      <c r="V302" s="125"/>
      <c r="W302" s="125"/>
      <c r="X302" s="125"/>
      <c r="Y302" s="125"/>
      <c r="Z302" s="125"/>
      <c r="DR302" s="59"/>
    </row>
    <row r="303" spans="1:122" x14ac:dyDescent="0.2">
      <c r="A303" s="96">
        <v>295</v>
      </c>
      <c r="B303" s="132"/>
      <c r="C303" s="132"/>
      <c r="D303" s="132"/>
      <c r="E303" s="132"/>
      <c r="F303" s="132"/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T303" s="59"/>
      <c r="U303" s="125"/>
      <c r="V303" s="125"/>
      <c r="W303" s="125"/>
      <c r="X303" s="125"/>
      <c r="Y303" s="125"/>
      <c r="Z303" s="125"/>
      <c r="DR303" s="59"/>
    </row>
    <row r="304" spans="1:122" x14ac:dyDescent="0.2">
      <c r="A304" s="96">
        <v>296</v>
      </c>
      <c r="B304" s="132"/>
      <c r="C304" s="132"/>
      <c r="D304" s="132"/>
      <c r="E304" s="132"/>
      <c r="F304" s="132"/>
      <c r="G304" s="59"/>
      <c r="H304" s="59"/>
      <c r="I304" s="59"/>
      <c r="J304" s="59"/>
      <c r="K304" s="59"/>
      <c r="L304" s="59"/>
      <c r="M304" s="59"/>
      <c r="N304" s="59"/>
      <c r="O304" s="59"/>
      <c r="P304" s="59"/>
      <c r="Q304" s="59"/>
      <c r="R304" s="59"/>
      <c r="T304" s="59"/>
      <c r="U304" s="125"/>
      <c r="V304" s="125"/>
      <c r="W304" s="125"/>
      <c r="X304" s="125"/>
      <c r="Y304" s="125"/>
      <c r="Z304" s="125"/>
      <c r="DR304" s="59"/>
    </row>
    <row r="305" spans="1:122" x14ac:dyDescent="0.2">
      <c r="A305" s="96">
        <v>297</v>
      </c>
      <c r="B305" s="132"/>
      <c r="C305" s="132"/>
      <c r="D305" s="132"/>
      <c r="E305" s="132"/>
      <c r="F305" s="132"/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T305" s="59"/>
      <c r="U305" s="125"/>
      <c r="V305" s="125"/>
      <c r="W305" s="125"/>
      <c r="X305" s="125"/>
      <c r="Y305" s="125"/>
      <c r="Z305" s="125"/>
      <c r="DR305" s="59"/>
    </row>
    <row r="306" spans="1:122" x14ac:dyDescent="0.2">
      <c r="A306" s="96">
        <v>298</v>
      </c>
      <c r="B306" s="132"/>
      <c r="C306" s="132"/>
      <c r="D306" s="132"/>
      <c r="E306" s="132"/>
      <c r="F306" s="132"/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T306" s="59"/>
      <c r="U306" s="125"/>
      <c r="V306" s="125"/>
      <c r="W306" s="125"/>
      <c r="X306" s="125"/>
      <c r="Y306" s="125"/>
      <c r="Z306" s="125"/>
      <c r="DR306" s="59"/>
    </row>
    <row r="307" spans="1:122" x14ac:dyDescent="0.2">
      <c r="A307" s="96">
        <v>299</v>
      </c>
      <c r="B307" s="132"/>
      <c r="C307" s="132"/>
      <c r="D307" s="132"/>
      <c r="E307" s="132"/>
      <c r="F307" s="132"/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T307" s="59"/>
      <c r="U307" s="125"/>
      <c r="V307" s="125"/>
      <c r="W307" s="125"/>
      <c r="X307" s="125"/>
      <c r="Y307" s="125"/>
      <c r="Z307" s="125"/>
      <c r="DR307" s="59"/>
    </row>
    <row r="308" spans="1:122" x14ac:dyDescent="0.2">
      <c r="A308" s="96">
        <v>300</v>
      </c>
      <c r="B308" s="132"/>
      <c r="C308" s="132"/>
      <c r="D308" s="132"/>
      <c r="E308" s="132"/>
      <c r="F308" s="132"/>
      <c r="G308" s="59"/>
      <c r="H308" s="59"/>
      <c r="I308" s="59"/>
      <c r="J308" s="59"/>
      <c r="K308" s="59"/>
      <c r="L308" s="59"/>
      <c r="M308" s="59"/>
      <c r="N308" s="59"/>
      <c r="O308" s="59"/>
      <c r="P308" s="59"/>
      <c r="Q308" s="59"/>
      <c r="R308" s="59"/>
      <c r="T308" s="59"/>
      <c r="U308" s="125"/>
      <c r="V308" s="125"/>
      <c r="W308" s="125"/>
      <c r="X308" s="125"/>
      <c r="Y308" s="125"/>
      <c r="Z308" s="125"/>
      <c r="DR308" s="59"/>
    </row>
    <row r="309" spans="1:122" x14ac:dyDescent="0.2">
      <c r="A309" s="96">
        <v>301</v>
      </c>
      <c r="B309" s="132"/>
      <c r="C309" s="132"/>
      <c r="D309" s="132"/>
      <c r="E309" s="132"/>
      <c r="F309" s="132"/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T309" s="59"/>
      <c r="U309" s="125"/>
      <c r="V309" s="125"/>
      <c r="W309" s="125"/>
      <c r="X309" s="125"/>
      <c r="Y309" s="125"/>
      <c r="Z309" s="125"/>
      <c r="DR309" s="59"/>
    </row>
    <row r="310" spans="1:122" x14ac:dyDescent="0.2">
      <c r="A310" s="96">
        <v>302</v>
      </c>
      <c r="B310" s="132"/>
      <c r="C310" s="132"/>
      <c r="D310" s="132"/>
      <c r="E310" s="132"/>
      <c r="F310" s="132"/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T310" s="59"/>
      <c r="U310" s="125"/>
      <c r="V310" s="125"/>
      <c r="W310" s="125"/>
      <c r="X310" s="125"/>
      <c r="Y310" s="125"/>
      <c r="Z310" s="125"/>
      <c r="DR310" s="59"/>
    </row>
    <row r="311" spans="1:122" x14ac:dyDescent="0.2">
      <c r="A311" s="96">
        <v>303</v>
      </c>
      <c r="B311" s="132"/>
      <c r="C311" s="132"/>
      <c r="D311" s="132"/>
      <c r="E311" s="132"/>
      <c r="F311" s="132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T311" s="59"/>
      <c r="U311" s="125"/>
      <c r="V311" s="125"/>
      <c r="W311" s="125"/>
      <c r="X311" s="125"/>
      <c r="Y311" s="125"/>
      <c r="Z311" s="125"/>
      <c r="DR311" s="59"/>
    </row>
    <row r="312" spans="1:122" x14ac:dyDescent="0.2">
      <c r="A312" s="96">
        <v>304</v>
      </c>
      <c r="B312" s="132"/>
      <c r="C312" s="132"/>
      <c r="D312" s="132"/>
      <c r="E312" s="132"/>
      <c r="F312" s="132"/>
      <c r="G312" s="59"/>
      <c r="H312" s="59"/>
      <c r="I312" s="59"/>
      <c r="J312" s="59"/>
      <c r="K312" s="59"/>
      <c r="L312" s="59"/>
      <c r="M312" s="59"/>
      <c r="N312" s="59"/>
      <c r="O312" s="59"/>
      <c r="P312" s="59"/>
      <c r="Q312" s="59"/>
      <c r="R312" s="59"/>
      <c r="T312" s="59"/>
      <c r="U312" s="125"/>
      <c r="V312" s="125"/>
      <c r="W312" s="125"/>
      <c r="X312" s="125"/>
      <c r="Y312" s="125"/>
      <c r="Z312" s="125"/>
      <c r="DR312" s="59"/>
    </row>
    <row r="313" spans="1:122" x14ac:dyDescent="0.2">
      <c r="A313" s="96">
        <v>305</v>
      </c>
      <c r="B313" s="132"/>
      <c r="C313" s="132"/>
      <c r="D313" s="132"/>
      <c r="E313" s="132"/>
      <c r="F313" s="132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T313" s="59"/>
      <c r="U313" s="125"/>
      <c r="V313" s="125"/>
      <c r="W313" s="125"/>
      <c r="X313" s="125"/>
      <c r="Y313" s="125"/>
      <c r="Z313" s="125"/>
      <c r="DR313" s="59"/>
    </row>
    <row r="314" spans="1:122" x14ac:dyDescent="0.2">
      <c r="A314" s="96">
        <v>306</v>
      </c>
      <c r="B314" s="132"/>
      <c r="C314" s="132"/>
      <c r="D314" s="132"/>
      <c r="E314" s="132"/>
      <c r="F314" s="132"/>
      <c r="G314" s="59"/>
      <c r="H314" s="59"/>
      <c r="I314" s="59"/>
      <c r="J314" s="59"/>
      <c r="K314" s="59"/>
      <c r="L314" s="59"/>
      <c r="M314" s="59"/>
      <c r="N314" s="59"/>
      <c r="O314" s="59"/>
      <c r="P314" s="59"/>
      <c r="Q314" s="59"/>
      <c r="R314" s="59"/>
      <c r="T314" s="59"/>
      <c r="U314" s="125"/>
      <c r="V314" s="125"/>
      <c r="W314" s="125"/>
      <c r="X314" s="125"/>
      <c r="Y314" s="125"/>
      <c r="Z314" s="125"/>
      <c r="DR314" s="59"/>
    </row>
    <row r="315" spans="1:122" x14ac:dyDescent="0.2">
      <c r="A315" s="96">
        <v>307</v>
      </c>
      <c r="B315" s="132"/>
      <c r="C315" s="132"/>
      <c r="D315" s="132"/>
      <c r="E315" s="132"/>
      <c r="F315" s="132"/>
      <c r="G315" s="59"/>
      <c r="H315" s="59"/>
      <c r="I315" s="59"/>
      <c r="J315" s="59"/>
      <c r="K315" s="59"/>
      <c r="L315" s="59"/>
      <c r="M315" s="59"/>
      <c r="N315" s="59"/>
      <c r="O315" s="59"/>
      <c r="P315" s="59"/>
      <c r="Q315" s="59"/>
      <c r="R315" s="59"/>
      <c r="T315" s="59"/>
      <c r="U315" s="125"/>
      <c r="V315" s="125"/>
      <c r="W315" s="125"/>
      <c r="X315" s="125"/>
      <c r="Y315" s="125"/>
      <c r="Z315" s="125"/>
      <c r="DR315" s="59"/>
    </row>
    <row r="316" spans="1:122" x14ac:dyDescent="0.2">
      <c r="A316" s="96">
        <v>308</v>
      </c>
      <c r="B316" s="132"/>
      <c r="C316" s="132"/>
      <c r="D316" s="132"/>
      <c r="E316" s="132"/>
      <c r="F316" s="132"/>
      <c r="G316" s="59"/>
      <c r="H316" s="59"/>
      <c r="I316" s="59"/>
      <c r="J316" s="59"/>
      <c r="K316" s="59"/>
      <c r="L316" s="59"/>
      <c r="M316" s="59"/>
      <c r="N316" s="59"/>
      <c r="O316" s="59"/>
      <c r="P316" s="59"/>
      <c r="Q316" s="59"/>
      <c r="R316" s="59"/>
      <c r="T316" s="59"/>
      <c r="U316" s="125"/>
      <c r="V316" s="125"/>
      <c r="W316" s="125"/>
      <c r="X316" s="125"/>
      <c r="Y316" s="125"/>
      <c r="Z316" s="125"/>
      <c r="DR316" s="59"/>
    </row>
    <row r="317" spans="1:122" x14ac:dyDescent="0.2">
      <c r="A317" s="96">
        <v>309</v>
      </c>
      <c r="B317" s="132"/>
      <c r="C317" s="132"/>
      <c r="D317" s="132"/>
      <c r="E317" s="132"/>
      <c r="F317" s="132"/>
      <c r="G317" s="59"/>
      <c r="H317" s="59"/>
      <c r="I317" s="59"/>
      <c r="J317" s="59"/>
      <c r="K317" s="59"/>
      <c r="L317" s="59"/>
      <c r="M317" s="59"/>
      <c r="N317" s="59"/>
      <c r="O317" s="59"/>
      <c r="P317" s="59"/>
      <c r="Q317" s="59"/>
      <c r="R317" s="59"/>
      <c r="T317" s="59"/>
      <c r="U317" s="125"/>
      <c r="V317" s="125"/>
      <c r="W317" s="125"/>
      <c r="X317" s="125"/>
      <c r="Y317" s="125"/>
      <c r="Z317" s="125"/>
      <c r="DR317" s="59"/>
    </row>
    <row r="318" spans="1:122" x14ac:dyDescent="0.2">
      <c r="A318" s="96">
        <v>310</v>
      </c>
      <c r="B318" s="132"/>
      <c r="C318" s="132"/>
      <c r="D318" s="132"/>
      <c r="E318" s="132"/>
      <c r="F318" s="132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T318" s="59"/>
      <c r="U318" s="125"/>
      <c r="V318" s="125"/>
      <c r="W318" s="125"/>
      <c r="X318" s="125"/>
      <c r="Y318" s="125"/>
      <c r="Z318" s="125"/>
      <c r="DR318" s="59"/>
    </row>
    <row r="319" spans="1:122" x14ac:dyDescent="0.2">
      <c r="A319" s="96">
        <v>311</v>
      </c>
      <c r="B319" s="132"/>
      <c r="C319" s="132"/>
      <c r="D319" s="132"/>
      <c r="E319" s="132"/>
      <c r="F319" s="132"/>
      <c r="G319" s="59"/>
      <c r="H319" s="59"/>
      <c r="I319" s="59"/>
      <c r="J319" s="59"/>
      <c r="K319" s="59"/>
      <c r="L319" s="59"/>
      <c r="M319" s="59"/>
      <c r="N319" s="59"/>
      <c r="O319" s="59"/>
      <c r="P319" s="59"/>
      <c r="Q319" s="59"/>
      <c r="R319" s="59"/>
      <c r="T319" s="59"/>
      <c r="U319" s="125"/>
      <c r="V319" s="125"/>
      <c r="W319" s="125"/>
      <c r="X319" s="125"/>
      <c r="Y319" s="125"/>
      <c r="Z319" s="125"/>
      <c r="DR319" s="59"/>
    </row>
    <row r="320" spans="1:122" x14ac:dyDescent="0.2">
      <c r="A320" s="96">
        <v>312</v>
      </c>
      <c r="B320" s="132"/>
      <c r="C320" s="132"/>
      <c r="D320" s="132"/>
      <c r="E320" s="132"/>
      <c r="F320" s="132"/>
      <c r="G320" s="59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T320" s="59"/>
      <c r="U320" s="125"/>
      <c r="V320" s="125"/>
      <c r="W320" s="125"/>
      <c r="X320" s="125"/>
      <c r="Y320" s="125"/>
      <c r="Z320" s="125"/>
      <c r="DR320" s="59"/>
    </row>
    <row r="321" spans="1:122" x14ac:dyDescent="0.2">
      <c r="A321" s="96">
        <v>313</v>
      </c>
      <c r="B321" s="132"/>
      <c r="C321" s="132"/>
      <c r="D321" s="132"/>
      <c r="E321" s="132"/>
      <c r="F321" s="132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T321" s="59"/>
      <c r="U321" s="125"/>
      <c r="V321" s="125"/>
      <c r="W321" s="125"/>
      <c r="X321" s="125"/>
      <c r="Y321" s="125"/>
      <c r="Z321" s="125"/>
      <c r="DR321" s="59"/>
    </row>
    <row r="322" spans="1:122" x14ac:dyDescent="0.2">
      <c r="A322" s="96">
        <v>314</v>
      </c>
      <c r="B322" s="132"/>
      <c r="C322" s="132"/>
      <c r="D322" s="132"/>
      <c r="E322" s="132"/>
      <c r="F322" s="132"/>
      <c r="G322" s="59"/>
      <c r="H322" s="59"/>
      <c r="I322" s="59"/>
      <c r="J322" s="59"/>
      <c r="K322" s="59"/>
      <c r="L322" s="59"/>
      <c r="M322" s="59"/>
      <c r="N322" s="59"/>
      <c r="O322" s="59"/>
      <c r="P322" s="59"/>
      <c r="Q322" s="59"/>
      <c r="R322" s="59"/>
      <c r="T322" s="59"/>
      <c r="U322" s="125"/>
      <c r="V322" s="125"/>
      <c r="W322" s="125"/>
      <c r="X322" s="125"/>
      <c r="Y322" s="125"/>
      <c r="Z322" s="125"/>
      <c r="DR322" s="59"/>
    </row>
    <row r="323" spans="1:122" x14ac:dyDescent="0.2">
      <c r="A323" s="96">
        <v>315</v>
      </c>
      <c r="B323" s="132"/>
      <c r="C323" s="132"/>
      <c r="D323" s="132"/>
      <c r="E323" s="132"/>
      <c r="F323" s="132"/>
      <c r="G323" s="59"/>
      <c r="H323" s="59"/>
      <c r="I323" s="59"/>
      <c r="J323" s="59"/>
      <c r="K323" s="59"/>
      <c r="L323" s="59"/>
      <c r="M323" s="59"/>
      <c r="N323" s="59"/>
      <c r="O323" s="59"/>
      <c r="P323" s="59"/>
      <c r="Q323" s="59"/>
      <c r="R323" s="59"/>
      <c r="T323" s="59"/>
      <c r="U323" s="125"/>
      <c r="V323" s="125"/>
      <c r="W323" s="125"/>
      <c r="X323" s="125"/>
      <c r="Y323" s="125"/>
      <c r="Z323" s="125"/>
      <c r="DR323" s="59"/>
    </row>
    <row r="324" spans="1:122" x14ac:dyDescent="0.2">
      <c r="A324" s="96">
        <v>316</v>
      </c>
      <c r="B324" s="132"/>
      <c r="C324" s="132"/>
      <c r="D324" s="132"/>
      <c r="E324" s="132"/>
      <c r="F324" s="132"/>
      <c r="G324" s="59"/>
      <c r="H324" s="59"/>
      <c r="I324" s="59"/>
      <c r="J324" s="59"/>
      <c r="K324" s="59"/>
      <c r="L324" s="59"/>
      <c r="M324" s="59"/>
      <c r="N324" s="59"/>
      <c r="O324" s="59"/>
      <c r="P324" s="59"/>
      <c r="Q324" s="59"/>
      <c r="R324" s="59"/>
      <c r="T324" s="59"/>
      <c r="U324" s="125"/>
      <c r="V324" s="125"/>
      <c r="W324" s="125"/>
      <c r="X324" s="125"/>
      <c r="Y324" s="125"/>
      <c r="Z324" s="125"/>
      <c r="DR324" s="59"/>
    </row>
    <row r="325" spans="1:122" x14ac:dyDescent="0.2">
      <c r="A325" s="96">
        <v>317</v>
      </c>
      <c r="B325" s="132"/>
      <c r="C325" s="132"/>
      <c r="D325" s="132"/>
      <c r="E325" s="132"/>
      <c r="F325" s="132"/>
      <c r="G325" s="59"/>
      <c r="H325" s="59"/>
      <c r="I325" s="59"/>
      <c r="J325" s="59"/>
      <c r="K325" s="59"/>
      <c r="L325" s="59"/>
      <c r="M325" s="59"/>
      <c r="N325" s="59"/>
      <c r="O325" s="59"/>
      <c r="P325" s="59"/>
      <c r="Q325" s="59"/>
      <c r="R325" s="59"/>
      <c r="T325" s="59"/>
      <c r="U325" s="125"/>
      <c r="V325" s="125"/>
      <c r="W325" s="125"/>
      <c r="X325" s="125"/>
      <c r="Y325" s="125"/>
      <c r="Z325" s="125"/>
      <c r="DR325" s="59"/>
    </row>
    <row r="326" spans="1:122" x14ac:dyDescent="0.2">
      <c r="A326" s="96">
        <v>318</v>
      </c>
      <c r="B326" s="132"/>
      <c r="C326" s="132"/>
      <c r="D326" s="132"/>
      <c r="E326" s="132"/>
      <c r="F326" s="132"/>
      <c r="G326" s="59"/>
      <c r="H326" s="59"/>
      <c r="I326" s="59"/>
      <c r="J326" s="59"/>
      <c r="K326" s="59"/>
      <c r="L326" s="59"/>
      <c r="M326" s="59"/>
      <c r="N326" s="59"/>
      <c r="O326" s="59"/>
      <c r="P326" s="59"/>
      <c r="Q326" s="59"/>
      <c r="R326" s="59"/>
      <c r="T326" s="59"/>
      <c r="U326" s="125"/>
      <c r="V326" s="125"/>
      <c r="W326" s="125"/>
      <c r="X326" s="125"/>
      <c r="Y326" s="125"/>
      <c r="Z326" s="125"/>
      <c r="DR326" s="59"/>
    </row>
    <row r="327" spans="1:122" x14ac:dyDescent="0.2">
      <c r="A327" s="96">
        <v>319</v>
      </c>
      <c r="B327" s="132"/>
      <c r="C327" s="132"/>
      <c r="D327" s="132"/>
      <c r="E327" s="132"/>
      <c r="F327" s="132"/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T327" s="59"/>
      <c r="U327" s="125"/>
      <c r="V327" s="125"/>
      <c r="W327" s="125"/>
      <c r="X327" s="125"/>
      <c r="Y327" s="125"/>
      <c r="Z327" s="125"/>
      <c r="DR327" s="59"/>
    </row>
    <row r="328" spans="1:122" x14ac:dyDescent="0.2">
      <c r="A328" s="96">
        <v>320</v>
      </c>
      <c r="B328" s="132"/>
      <c r="C328" s="132"/>
      <c r="D328" s="132"/>
      <c r="E328" s="132"/>
      <c r="F328" s="132"/>
      <c r="G328" s="59"/>
      <c r="H328" s="59"/>
      <c r="I328" s="59"/>
      <c r="J328" s="59"/>
      <c r="K328" s="59"/>
      <c r="L328" s="59"/>
      <c r="M328" s="59"/>
      <c r="N328" s="59"/>
      <c r="O328" s="59"/>
      <c r="P328" s="59"/>
      <c r="Q328" s="59"/>
      <c r="R328" s="59"/>
      <c r="T328" s="59"/>
      <c r="U328" s="125"/>
      <c r="V328" s="125"/>
      <c r="W328" s="125"/>
      <c r="X328" s="125"/>
      <c r="Y328" s="125"/>
      <c r="Z328" s="125"/>
      <c r="DR328" s="59"/>
    </row>
    <row r="329" spans="1:122" x14ac:dyDescent="0.2">
      <c r="A329" s="96">
        <v>321</v>
      </c>
      <c r="B329" s="132"/>
      <c r="C329" s="132"/>
      <c r="D329" s="132"/>
      <c r="E329" s="132"/>
      <c r="F329" s="132"/>
      <c r="G329" s="59"/>
      <c r="H329" s="59"/>
      <c r="I329" s="59"/>
      <c r="J329" s="59"/>
      <c r="K329" s="59"/>
      <c r="L329" s="59"/>
      <c r="M329" s="59"/>
      <c r="N329" s="59"/>
      <c r="O329" s="59"/>
      <c r="P329" s="59"/>
      <c r="Q329" s="59"/>
      <c r="R329" s="59"/>
      <c r="T329" s="59"/>
      <c r="U329" s="125"/>
      <c r="V329" s="125"/>
      <c r="W329" s="125"/>
      <c r="X329" s="125"/>
      <c r="Y329" s="125"/>
      <c r="Z329" s="125"/>
      <c r="DR329" s="59"/>
    </row>
    <row r="330" spans="1:122" x14ac:dyDescent="0.2">
      <c r="A330" s="96">
        <v>322</v>
      </c>
      <c r="B330" s="132"/>
      <c r="C330" s="132"/>
      <c r="D330" s="132"/>
      <c r="E330" s="132"/>
      <c r="F330" s="132"/>
      <c r="G330" s="59"/>
      <c r="H330" s="59"/>
      <c r="I330" s="59"/>
      <c r="J330" s="59"/>
      <c r="K330" s="59"/>
      <c r="L330" s="59"/>
      <c r="M330" s="59"/>
      <c r="N330" s="59"/>
      <c r="O330" s="59"/>
      <c r="P330" s="59"/>
      <c r="Q330" s="59"/>
      <c r="R330" s="59"/>
      <c r="T330" s="59"/>
      <c r="U330" s="125"/>
      <c r="V330" s="125"/>
      <c r="W330" s="125"/>
      <c r="X330" s="125"/>
      <c r="Y330" s="125"/>
      <c r="Z330" s="125"/>
      <c r="DR330" s="59"/>
    </row>
    <row r="331" spans="1:122" x14ac:dyDescent="0.2">
      <c r="A331" s="96">
        <v>323</v>
      </c>
      <c r="B331" s="132"/>
      <c r="C331" s="132"/>
      <c r="D331" s="132"/>
      <c r="E331" s="132"/>
      <c r="F331" s="132"/>
      <c r="G331" s="59"/>
      <c r="H331" s="59"/>
      <c r="I331" s="59"/>
      <c r="J331" s="59"/>
      <c r="K331" s="59"/>
      <c r="L331" s="59"/>
      <c r="M331" s="59"/>
      <c r="N331" s="59"/>
      <c r="O331" s="59"/>
      <c r="P331" s="59"/>
      <c r="Q331" s="59"/>
      <c r="R331" s="59"/>
      <c r="T331" s="59"/>
      <c r="U331" s="125"/>
      <c r="V331" s="125"/>
      <c r="W331" s="125"/>
      <c r="X331" s="125"/>
      <c r="Y331" s="125"/>
      <c r="Z331" s="125"/>
      <c r="DR331" s="59"/>
    </row>
    <row r="332" spans="1:122" x14ac:dyDescent="0.2">
      <c r="A332" s="96">
        <v>324</v>
      </c>
      <c r="B332" s="132"/>
      <c r="C332" s="132"/>
      <c r="D332" s="132"/>
      <c r="E332" s="132"/>
      <c r="F332" s="132"/>
      <c r="G332" s="59"/>
      <c r="H332" s="59"/>
      <c r="I332" s="59"/>
      <c r="J332" s="59"/>
      <c r="K332" s="59"/>
      <c r="L332" s="59"/>
      <c r="M332" s="59"/>
      <c r="N332" s="59"/>
      <c r="O332" s="59"/>
      <c r="P332" s="59"/>
      <c r="Q332" s="59"/>
      <c r="R332" s="59"/>
      <c r="T332" s="59"/>
      <c r="U332" s="125"/>
      <c r="V332" s="125"/>
      <c r="W332" s="125"/>
      <c r="X332" s="125"/>
      <c r="Y332" s="125"/>
      <c r="Z332" s="125"/>
      <c r="DR332" s="59"/>
    </row>
    <row r="333" spans="1:122" x14ac:dyDescent="0.2">
      <c r="A333" s="96">
        <v>325</v>
      </c>
      <c r="B333" s="132"/>
      <c r="C333" s="132"/>
      <c r="D333" s="132"/>
      <c r="E333" s="132"/>
      <c r="F333" s="132"/>
      <c r="G333" s="59"/>
      <c r="H333" s="59"/>
      <c r="I333" s="59"/>
      <c r="J333" s="59"/>
      <c r="K333" s="59"/>
      <c r="L333" s="59"/>
      <c r="M333" s="59"/>
      <c r="N333" s="59"/>
      <c r="O333" s="59"/>
      <c r="P333" s="59"/>
      <c r="Q333" s="59"/>
      <c r="R333" s="59"/>
      <c r="T333" s="59"/>
      <c r="U333" s="125"/>
      <c r="V333" s="125"/>
      <c r="W333" s="125"/>
      <c r="X333" s="125"/>
      <c r="Y333" s="125"/>
      <c r="Z333" s="125"/>
      <c r="DR333" s="59"/>
    </row>
    <row r="334" spans="1:122" x14ac:dyDescent="0.2">
      <c r="A334" s="96">
        <v>326</v>
      </c>
      <c r="B334" s="132"/>
      <c r="C334" s="132"/>
      <c r="D334" s="132"/>
      <c r="E334" s="132"/>
      <c r="F334" s="132"/>
      <c r="G334" s="59"/>
      <c r="H334" s="59"/>
      <c r="I334" s="59"/>
      <c r="J334" s="59"/>
      <c r="K334" s="59"/>
      <c r="L334" s="59"/>
      <c r="M334" s="59"/>
      <c r="N334" s="59"/>
      <c r="O334" s="59"/>
      <c r="P334" s="59"/>
      <c r="Q334" s="59"/>
      <c r="R334" s="59"/>
      <c r="T334" s="59"/>
      <c r="U334" s="125"/>
      <c r="V334" s="125"/>
      <c r="W334" s="125"/>
      <c r="X334" s="125"/>
      <c r="Y334" s="125"/>
      <c r="Z334" s="125"/>
      <c r="DR334" s="59"/>
    </row>
    <row r="335" spans="1:122" x14ac:dyDescent="0.2">
      <c r="A335" s="96">
        <v>327</v>
      </c>
      <c r="B335" s="132"/>
      <c r="C335" s="132"/>
      <c r="D335" s="132"/>
      <c r="E335" s="132"/>
      <c r="F335" s="132"/>
      <c r="G335" s="59"/>
      <c r="H335" s="59"/>
      <c r="I335" s="59"/>
      <c r="J335" s="59"/>
      <c r="K335" s="59"/>
      <c r="L335" s="59"/>
      <c r="M335" s="59"/>
      <c r="N335" s="59"/>
      <c r="O335" s="59"/>
      <c r="P335" s="59"/>
      <c r="Q335" s="59"/>
      <c r="R335" s="59"/>
      <c r="T335" s="59"/>
      <c r="U335" s="125"/>
      <c r="V335" s="125"/>
      <c r="W335" s="125"/>
      <c r="X335" s="125"/>
      <c r="Y335" s="125"/>
      <c r="Z335" s="125"/>
      <c r="DR335" s="59"/>
    </row>
    <row r="336" spans="1:122" x14ac:dyDescent="0.2">
      <c r="A336" s="96">
        <v>328</v>
      </c>
      <c r="B336" s="132"/>
      <c r="C336" s="132"/>
      <c r="D336" s="132"/>
      <c r="E336" s="132"/>
      <c r="F336" s="132"/>
      <c r="G336" s="59"/>
      <c r="H336" s="59"/>
      <c r="I336" s="59"/>
      <c r="J336" s="59"/>
      <c r="K336" s="59"/>
      <c r="L336" s="59"/>
      <c r="M336" s="59"/>
      <c r="N336" s="59"/>
      <c r="O336" s="59"/>
      <c r="P336" s="59"/>
      <c r="Q336" s="59"/>
      <c r="R336" s="59"/>
      <c r="T336" s="59"/>
      <c r="U336" s="125"/>
      <c r="V336" s="125"/>
      <c r="W336" s="125"/>
      <c r="X336" s="125"/>
      <c r="Y336" s="125"/>
      <c r="Z336" s="125"/>
      <c r="DR336" s="59"/>
    </row>
    <row r="337" spans="1:122" x14ac:dyDescent="0.2">
      <c r="A337" s="96">
        <v>329</v>
      </c>
      <c r="B337" s="132"/>
      <c r="C337" s="132"/>
      <c r="D337" s="132"/>
      <c r="E337" s="132"/>
      <c r="F337" s="132"/>
      <c r="G337" s="59"/>
      <c r="H337" s="59"/>
      <c r="I337" s="59"/>
      <c r="J337" s="59"/>
      <c r="K337" s="59"/>
      <c r="L337" s="59"/>
      <c r="M337" s="59"/>
      <c r="N337" s="59"/>
      <c r="O337" s="59"/>
      <c r="P337" s="59"/>
      <c r="Q337" s="59"/>
      <c r="R337" s="59"/>
      <c r="T337" s="59"/>
      <c r="U337" s="125"/>
      <c r="V337" s="125"/>
      <c r="W337" s="125"/>
      <c r="X337" s="125"/>
      <c r="Y337" s="125"/>
      <c r="Z337" s="125"/>
      <c r="DR337" s="59"/>
    </row>
    <row r="338" spans="1:122" x14ac:dyDescent="0.2">
      <c r="A338" s="96">
        <v>330</v>
      </c>
      <c r="B338" s="132"/>
      <c r="C338" s="132"/>
      <c r="D338" s="132"/>
      <c r="E338" s="132"/>
      <c r="F338" s="132"/>
      <c r="G338" s="59"/>
      <c r="H338" s="59"/>
      <c r="I338" s="59"/>
      <c r="J338" s="59"/>
      <c r="K338" s="59"/>
      <c r="L338" s="59"/>
      <c r="M338" s="59"/>
      <c r="N338" s="59"/>
      <c r="O338" s="59"/>
      <c r="P338" s="59"/>
      <c r="Q338" s="59"/>
      <c r="R338" s="59"/>
      <c r="T338" s="59"/>
      <c r="U338" s="125"/>
      <c r="V338" s="125"/>
      <c r="W338" s="125"/>
      <c r="X338" s="125"/>
      <c r="Y338" s="125"/>
      <c r="Z338" s="125"/>
      <c r="DR338" s="59"/>
    </row>
    <row r="339" spans="1:122" x14ac:dyDescent="0.2">
      <c r="A339" s="96">
        <v>331</v>
      </c>
      <c r="B339" s="132"/>
      <c r="C339" s="132"/>
      <c r="D339" s="132"/>
      <c r="E339" s="132"/>
      <c r="F339" s="132"/>
      <c r="G339" s="59"/>
      <c r="H339" s="59"/>
      <c r="I339" s="59"/>
      <c r="J339" s="59"/>
      <c r="K339" s="59"/>
      <c r="L339" s="59"/>
      <c r="M339" s="59"/>
      <c r="N339" s="59"/>
      <c r="O339" s="59"/>
      <c r="P339" s="59"/>
      <c r="Q339" s="59"/>
      <c r="R339" s="59"/>
      <c r="T339" s="59"/>
      <c r="U339" s="125"/>
      <c r="V339" s="125"/>
      <c r="W339" s="125"/>
      <c r="X339" s="125"/>
      <c r="Y339" s="125"/>
      <c r="Z339" s="125"/>
      <c r="DR339" s="59"/>
    </row>
    <row r="340" spans="1:122" x14ac:dyDescent="0.2">
      <c r="A340" s="96">
        <v>332</v>
      </c>
      <c r="B340" s="132"/>
      <c r="C340" s="132"/>
      <c r="D340" s="132"/>
      <c r="E340" s="132"/>
      <c r="F340" s="132"/>
      <c r="G340" s="59"/>
      <c r="H340" s="59"/>
      <c r="I340" s="59"/>
      <c r="J340" s="59"/>
      <c r="K340" s="59"/>
      <c r="L340" s="59"/>
      <c r="M340" s="59"/>
      <c r="N340" s="59"/>
      <c r="O340" s="59"/>
      <c r="P340" s="59"/>
      <c r="Q340" s="59"/>
      <c r="R340" s="59"/>
      <c r="T340" s="59"/>
      <c r="U340" s="125"/>
      <c r="V340" s="125"/>
      <c r="W340" s="125"/>
      <c r="X340" s="125"/>
      <c r="Y340" s="125"/>
      <c r="Z340" s="125"/>
      <c r="DR340" s="59"/>
    </row>
    <row r="341" spans="1:122" x14ac:dyDescent="0.2">
      <c r="A341" s="96">
        <v>333</v>
      </c>
      <c r="B341" s="132"/>
      <c r="C341" s="132"/>
      <c r="D341" s="132"/>
      <c r="E341" s="132"/>
      <c r="F341" s="132"/>
      <c r="G341" s="59"/>
      <c r="H341" s="59"/>
      <c r="I341" s="59"/>
      <c r="J341" s="59"/>
      <c r="K341" s="59"/>
      <c r="L341" s="59"/>
      <c r="M341" s="59"/>
      <c r="N341" s="59"/>
      <c r="O341" s="59"/>
      <c r="P341" s="59"/>
      <c r="Q341" s="59"/>
      <c r="R341" s="59"/>
      <c r="T341" s="59"/>
      <c r="U341" s="125"/>
      <c r="V341" s="125"/>
      <c r="W341" s="125"/>
      <c r="X341" s="125"/>
      <c r="Y341" s="125"/>
      <c r="Z341" s="125"/>
      <c r="DR341" s="59"/>
    </row>
    <row r="342" spans="1:122" x14ac:dyDescent="0.2">
      <c r="A342" s="96">
        <v>334</v>
      </c>
      <c r="B342" s="132"/>
      <c r="C342" s="132"/>
      <c r="D342" s="132"/>
      <c r="E342" s="132"/>
      <c r="F342" s="132"/>
      <c r="G342" s="59"/>
      <c r="H342" s="59"/>
      <c r="I342" s="59"/>
      <c r="J342" s="59"/>
      <c r="K342" s="59"/>
      <c r="L342" s="59"/>
      <c r="M342" s="59"/>
      <c r="N342" s="59"/>
      <c r="O342" s="59"/>
      <c r="P342" s="59"/>
      <c r="Q342" s="59"/>
      <c r="R342" s="59"/>
      <c r="T342" s="59"/>
      <c r="U342" s="125"/>
      <c r="V342" s="125"/>
      <c r="W342" s="125"/>
      <c r="X342" s="125"/>
      <c r="Y342" s="125"/>
      <c r="Z342" s="125"/>
      <c r="DR342" s="59"/>
    </row>
    <row r="343" spans="1:122" x14ac:dyDescent="0.2">
      <c r="A343" s="96">
        <v>335</v>
      </c>
      <c r="B343" s="132"/>
      <c r="C343" s="132"/>
      <c r="D343" s="132"/>
      <c r="E343" s="132"/>
      <c r="F343" s="132"/>
      <c r="G343" s="59"/>
      <c r="H343" s="59"/>
      <c r="I343" s="59"/>
      <c r="J343" s="59"/>
      <c r="K343" s="59"/>
      <c r="L343" s="59"/>
      <c r="M343" s="59"/>
      <c r="N343" s="59"/>
      <c r="O343" s="59"/>
      <c r="P343" s="59"/>
      <c r="Q343" s="59"/>
      <c r="R343" s="59"/>
      <c r="T343" s="59"/>
      <c r="U343" s="125"/>
      <c r="V343" s="125"/>
      <c r="W343" s="125"/>
      <c r="X343" s="125"/>
      <c r="Y343" s="125"/>
      <c r="Z343" s="125"/>
      <c r="DR343" s="59"/>
    </row>
    <row r="344" spans="1:122" x14ac:dyDescent="0.2">
      <c r="A344" s="96">
        <v>336</v>
      </c>
      <c r="B344" s="132"/>
      <c r="C344" s="132"/>
      <c r="D344" s="132"/>
      <c r="E344" s="132"/>
      <c r="F344" s="132"/>
      <c r="G344" s="59"/>
      <c r="H344" s="59"/>
      <c r="I344" s="59"/>
      <c r="J344" s="59"/>
      <c r="K344" s="59"/>
      <c r="L344" s="59"/>
      <c r="M344" s="59"/>
      <c r="N344" s="59"/>
      <c r="O344" s="59"/>
      <c r="P344" s="59"/>
      <c r="Q344" s="59"/>
      <c r="R344" s="59"/>
      <c r="T344" s="59"/>
      <c r="U344" s="125"/>
      <c r="V344" s="125"/>
      <c r="W344" s="125"/>
      <c r="X344" s="125"/>
      <c r="Y344" s="125"/>
      <c r="Z344" s="125"/>
      <c r="DR344" s="59"/>
    </row>
    <row r="345" spans="1:122" x14ac:dyDescent="0.2">
      <c r="A345" s="96">
        <v>337</v>
      </c>
      <c r="B345" s="132"/>
      <c r="C345" s="132"/>
      <c r="D345" s="132"/>
      <c r="E345" s="132"/>
      <c r="F345" s="132"/>
      <c r="G345" s="59"/>
      <c r="H345" s="59"/>
      <c r="I345" s="59"/>
      <c r="J345" s="59"/>
      <c r="K345" s="59"/>
      <c r="L345" s="59"/>
      <c r="M345" s="59"/>
      <c r="N345" s="59"/>
      <c r="O345" s="59"/>
      <c r="P345" s="59"/>
      <c r="Q345" s="59"/>
      <c r="R345" s="59"/>
      <c r="T345" s="59"/>
      <c r="U345" s="125"/>
      <c r="V345" s="125"/>
      <c r="W345" s="125"/>
      <c r="X345" s="125"/>
      <c r="Y345" s="125"/>
      <c r="Z345" s="125"/>
      <c r="DR345" s="59"/>
    </row>
    <row r="346" spans="1:122" x14ac:dyDescent="0.2">
      <c r="A346" s="96">
        <v>338</v>
      </c>
      <c r="B346" s="132"/>
      <c r="C346" s="132"/>
      <c r="D346" s="132"/>
      <c r="E346" s="132"/>
      <c r="F346" s="132"/>
      <c r="G346" s="59"/>
      <c r="H346" s="59"/>
      <c r="I346" s="59"/>
      <c r="J346" s="59"/>
      <c r="K346" s="59"/>
      <c r="L346" s="59"/>
      <c r="M346" s="59"/>
      <c r="N346" s="59"/>
      <c r="O346" s="59"/>
      <c r="P346" s="59"/>
      <c r="Q346" s="59"/>
      <c r="R346" s="59"/>
      <c r="T346" s="59"/>
      <c r="U346" s="125"/>
      <c r="V346" s="125"/>
      <c r="W346" s="125"/>
      <c r="X346" s="125"/>
      <c r="Y346" s="125"/>
      <c r="Z346" s="125"/>
      <c r="DR346" s="59"/>
    </row>
    <row r="347" spans="1:122" x14ac:dyDescent="0.2">
      <c r="A347" s="96">
        <v>339</v>
      </c>
      <c r="B347" s="132"/>
      <c r="C347" s="132"/>
      <c r="D347" s="132"/>
      <c r="E347" s="132"/>
      <c r="F347" s="132"/>
      <c r="G347" s="59"/>
      <c r="H347" s="59"/>
      <c r="I347" s="59"/>
      <c r="J347" s="59"/>
      <c r="K347" s="59"/>
      <c r="L347" s="59"/>
      <c r="M347" s="59"/>
      <c r="N347" s="59"/>
      <c r="O347" s="59"/>
      <c r="P347" s="59"/>
      <c r="Q347" s="59"/>
      <c r="R347" s="59"/>
      <c r="T347" s="59"/>
      <c r="U347" s="125"/>
      <c r="V347" s="125"/>
      <c r="W347" s="125"/>
      <c r="X347" s="125"/>
      <c r="Y347" s="125"/>
      <c r="Z347" s="125"/>
      <c r="DR347" s="59"/>
    </row>
    <row r="348" spans="1:122" x14ac:dyDescent="0.2">
      <c r="A348" s="96">
        <v>340</v>
      </c>
      <c r="B348" s="132"/>
      <c r="C348" s="132"/>
      <c r="D348" s="132"/>
      <c r="E348" s="132"/>
      <c r="F348" s="132"/>
      <c r="G348" s="59"/>
      <c r="H348" s="59"/>
      <c r="I348" s="59"/>
      <c r="J348" s="59"/>
      <c r="K348" s="59"/>
      <c r="L348" s="59"/>
      <c r="M348" s="59"/>
      <c r="N348" s="59"/>
      <c r="O348" s="59"/>
      <c r="P348" s="59"/>
      <c r="Q348" s="59"/>
      <c r="R348" s="59"/>
      <c r="T348" s="59"/>
      <c r="U348" s="125"/>
      <c r="V348" s="125"/>
      <c r="W348" s="125"/>
      <c r="X348" s="125"/>
      <c r="Y348" s="125"/>
      <c r="Z348" s="125"/>
      <c r="DR348" s="59"/>
    </row>
    <row r="349" spans="1:122" x14ac:dyDescent="0.2">
      <c r="A349" s="96">
        <v>341</v>
      </c>
      <c r="B349" s="132"/>
      <c r="C349" s="132"/>
      <c r="D349" s="132"/>
      <c r="E349" s="132"/>
      <c r="F349" s="132"/>
      <c r="G349" s="59"/>
      <c r="H349" s="59"/>
      <c r="I349" s="59"/>
      <c r="J349" s="59"/>
      <c r="K349" s="59"/>
      <c r="L349" s="59"/>
      <c r="M349" s="59"/>
      <c r="N349" s="59"/>
      <c r="O349" s="59"/>
      <c r="P349" s="59"/>
      <c r="Q349" s="59"/>
      <c r="R349" s="59"/>
      <c r="T349" s="59"/>
      <c r="U349" s="125"/>
      <c r="V349" s="125"/>
      <c r="W349" s="125"/>
      <c r="X349" s="125"/>
      <c r="Y349" s="125"/>
      <c r="Z349" s="125"/>
      <c r="DR349" s="59"/>
    </row>
    <row r="350" spans="1:122" x14ac:dyDescent="0.2">
      <c r="A350" s="96">
        <v>342</v>
      </c>
      <c r="B350" s="132"/>
      <c r="C350" s="132"/>
      <c r="D350" s="132"/>
      <c r="E350" s="132"/>
      <c r="F350" s="132"/>
      <c r="G350" s="59"/>
      <c r="H350" s="59"/>
      <c r="I350" s="59"/>
      <c r="J350" s="59"/>
      <c r="K350" s="59"/>
      <c r="L350" s="59"/>
      <c r="M350" s="59"/>
      <c r="N350" s="59"/>
      <c r="O350" s="59"/>
      <c r="P350" s="59"/>
      <c r="Q350" s="59"/>
      <c r="R350" s="59"/>
      <c r="T350" s="59"/>
      <c r="U350" s="125"/>
      <c r="V350" s="125"/>
      <c r="W350" s="125"/>
      <c r="X350" s="125"/>
      <c r="Y350" s="125"/>
      <c r="Z350" s="125"/>
      <c r="DR350" s="59"/>
    </row>
    <row r="351" spans="1:122" x14ac:dyDescent="0.2">
      <c r="A351" s="96">
        <v>343</v>
      </c>
      <c r="B351" s="132"/>
      <c r="C351" s="132"/>
      <c r="D351" s="132"/>
      <c r="E351" s="132"/>
      <c r="F351" s="132"/>
      <c r="G351" s="59"/>
      <c r="H351" s="59"/>
      <c r="I351" s="59"/>
      <c r="J351" s="59"/>
      <c r="K351" s="59"/>
      <c r="L351" s="59"/>
      <c r="M351" s="59"/>
      <c r="N351" s="59"/>
      <c r="O351" s="59"/>
      <c r="P351" s="59"/>
      <c r="Q351" s="59"/>
      <c r="R351" s="59"/>
      <c r="T351" s="59"/>
      <c r="U351" s="125"/>
      <c r="V351" s="125"/>
      <c r="W351" s="125"/>
      <c r="X351" s="125"/>
      <c r="Y351" s="125"/>
      <c r="Z351" s="125"/>
      <c r="DR351" s="59"/>
    </row>
    <row r="352" spans="1:122" x14ac:dyDescent="0.2">
      <c r="A352" s="96">
        <v>344</v>
      </c>
      <c r="B352" s="132"/>
      <c r="C352" s="132"/>
      <c r="D352" s="132"/>
      <c r="E352" s="132"/>
      <c r="F352" s="132"/>
      <c r="G352" s="59"/>
      <c r="H352" s="59"/>
      <c r="I352" s="59"/>
      <c r="J352" s="59"/>
      <c r="K352" s="59"/>
      <c r="L352" s="59"/>
      <c r="M352" s="59"/>
      <c r="N352" s="59"/>
      <c r="O352" s="59"/>
      <c r="P352" s="59"/>
      <c r="Q352" s="59"/>
      <c r="R352" s="59"/>
      <c r="T352" s="59"/>
      <c r="U352" s="125"/>
      <c r="V352" s="125"/>
      <c r="W352" s="125"/>
      <c r="X352" s="125"/>
      <c r="Y352" s="125"/>
      <c r="Z352" s="125"/>
      <c r="DR352" s="59"/>
    </row>
    <row r="353" spans="1:122" x14ac:dyDescent="0.2">
      <c r="A353" s="96">
        <v>345</v>
      </c>
      <c r="B353" s="132"/>
      <c r="C353" s="132"/>
      <c r="D353" s="132"/>
      <c r="E353" s="132"/>
      <c r="F353" s="132"/>
      <c r="G353" s="59"/>
      <c r="H353" s="59"/>
      <c r="I353" s="59"/>
      <c r="J353" s="59"/>
      <c r="K353" s="59"/>
      <c r="L353" s="59"/>
      <c r="M353" s="59"/>
      <c r="N353" s="59"/>
      <c r="O353" s="59"/>
      <c r="P353" s="59"/>
      <c r="Q353" s="59"/>
      <c r="R353" s="59"/>
      <c r="T353" s="59"/>
      <c r="U353" s="125"/>
      <c r="V353" s="125"/>
      <c r="W353" s="125"/>
      <c r="X353" s="125"/>
      <c r="Y353" s="125"/>
      <c r="Z353" s="125"/>
      <c r="DR353" s="59"/>
    </row>
    <row r="354" spans="1:122" x14ac:dyDescent="0.2">
      <c r="A354" s="96">
        <v>346</v>
      </c>
      <c r="B354" s="132"/>
      <c r="C354" s="132"/>
      <c r="D354" s="132"/>
      <c r="E354" s="132"/>
      <c r="F354" s="132"/>
      <c r="G354" s="59"/>
      <c r="H354" s="59"/>
      <c r="I354" s="59"/>
      <c r="J354" s="59"/>
      <c r="K354" s="59"/>
      <c r="L354" s="59"/>
      <c r="M354" s="59"/>
      <c r="N354" s="59"/>
      <c r="O354" s="59"/>
      <c r="P354" s="59"/>
      <c r="Q354" s="59"/>
      <c r="R354" s="59"/>
      <c r="T354" s="59"/>
      <c r="U354" s="125"/>
      <c r="V354" s="125"/>
      <c r="W354" s="125"/>
      <c r="X354" s="125"/>
      <c r="Y354" s="125"/>
      <c r="Z354" s="125"/>
      <c r="DR354" s="59"/>
    </row>
    <row r="355" spans="1:122" x14ac:dyDescent="0.2">
      <c r="A355" s="96">
        <v>347</v>
      </c>
      <c r="B355" s="132"/>
      <c r="C355" s="132"/>
      <c r="D355" s="132"/>
      <c r="E355" s="132"/>
      <c r="F355" s="132"/>
      <c r="G355" s="59"/>
      <c r="H355" s="59"/>
      <c r="I355" s="59"/>
      <c r="J355" s="59"/>
      <c r="K355" s="59"/>
      <c r="L355" s="59"/>
      <c r="M355" s="59"/>
      <c r="N355" s="59"/>
      <c r="O355" s="59"/>
      <c r="P355" s="59"/>
      <c r="Q355" s="59"/>
      <c r="R355" s="59"/>
      <c r="T355" s="59"/>
      <c r="U355" s="125"/>
      <c r="V355" s="125"/>
      <c r="W355" s="125"/>
      <c r="X355" s="125"/>
      <c r="Y355" s="125"/>
      <c r="Z355" s="125"/>
      <c r="DR355" s="59"/>
    </row>
    <row r="356" spans="1:122" x14ac:dyDescent="0.2">
      <c r="A356" s="96">
        <v>348</v>
      </c>
      <c r="B356" s="132"/>
      <c r="C356" s="132"/>
      <c r="D356" s="132"/>
      <c r="E356" s="132"/>
      <c r="F356" s="132"/>
      <c r="G356" s="59"/>
      <c r="H356" s="59"/>
      <c r="I356" s="59"/>
      <c r="J356" s="59"/>
      <c r="K356" s="59"/>
      <c r="L356" s="59"/>
      <c r="M356" s="59"/>
      <c r="N356" s="59"/>
      <c r="O356" s="59"/>
      <c r="P356" s="59"/>
      <c r="Q356" s="59"/>
      <c r="R356" s="59"/>
      <c r="T356" s="59"/>
      <c r="U356" s="125"/>
      <c r="V356" s="125"/>
      <c r="W356" s="125"/>
      <c r="X356" s="125"/>
      <c r="Y356" s="125"/>
      <c r="Z356" s="125"/>
      <c r="DR356" s="59"/>
    </row>
    <row r="357" spans="1:122" x14ac:dyDescent="0.2">
      <c r="A357" s="96">
        <v>349</v>
      </c>
      <c r="B357" s="132"/>
      <c r="C357" s="132"/>
      <c r="D357" s="132"/>
      <c r="E357" s="132"/>
      <c r="F357" s="132"/>
      <c r="G357" s="59"/>
      <c r="H357" s="59"/>
      <c r="I357" s="59"/>
      <c r="J357" s="59"/>
      <c r="K357" s="59"/>
      <c r="L357" s="59"/>
      <c r="M357" s="59"/>
      <c r="N357" s="59"/>
      <c r="O357" s="59"/>
      <c r="P357" s="59"/>
      <c r="Q357" s="59"/>
      <c r="R357" s="59"/>
      <c r="T357" s="59"/>
      <c r="U357" s="125"/>
      <c r="V357" s="125"/>
      <c r="W357" s="125"/>
      <c r="X357" s="125"/>
      <c r="Y357" s="125"/>
      <c r="Z357" s="125"/>
      <c r="DR357" s="59"/>
    </row>
    <row r="358" spans="1:122" x14ac:dyDescent="0.2">
      <c r="A358" s="96">
        <v>350</v>
      </c>
      <c r="B358" s="132"/>
      <c r="C358" s="132"/>
      <c r="D358" s="132"/>
      <c r="E358" s="132"/>
      <c r="F358" s="132"/>
      <c r="G358" s="59"/>
      <c r="H358" s="59"/>
      <c r="I358" s="59"/>
      <c r="J358" s="59"/>
      <c r="K358" s="59"/>
      <c r="L358" s="59"/>
      <c r="M358" s="59"/>
      <c r="N358" s="59"/>
      <c r="O358" s="59"/>
      <c r="P358" s="59"/>
      <c r="Q358" s="59"/>
      <c r="R358" s="59"/>
      <c r="T358" s="59"/>
      <c r="U358" s="125"/>
      <c r="V358" s="125"/>
      <c r="W358" s="125"/>
      <c r="X358" s="125"/>
      <c r="Y358" s="125"/>
      <c r="Z358" s="125"/>
      <c r="DR358" s="59"/>
    </row>
    <row r="359" spans="1:122" x14ac:dyDescent="0.2">
      <c r="A359" s="96">
        <v>351</v>
      </c>
      <c r="B359" s="132"/>
      <c r="C359" s="132"/>
      <c r="D359" s="132"/>
      <c r="E359" s="132"/>
      <c r="F359" s="132"/>
      <c r="G359" s="59"/>
      <c r="H359" s="59"/>
      <c r="I359" s="59"/>
      <c r="J359" s="59"/>
      <c r="K359" s="59"/>
      <c r="L359" s="59"/>
      <c r="M359" s="59"/>
      <c r="N359" s="59"/>
      <c r="O359" s="59"/>
      <c r="P359" s="59"/>
      <c r="Q359" s="59"/>
      <c r="R359" s="59"/>
      <c r="T359" s="59"/>
      <c r="U359" s="125"/>
      <c r="V359" s="125"/>
      <c r="W359" s="125"/>
      <c r="X359" s="125"/>
      <c r="Y359" s="125"/>
      <c r="Z359" s="125"/>
      <c r="DR359" s="59"/>
    </row>
    <row r="360" spans="1:122" x14ac:dyDescent="0.2">
      <c r="A360" s="96">
        <v>352</v>
      </c>
      <c r="B360" s="132"/>
      <c r="C360" s="132"/>
      <c r="D360" s="132"/>
      <c r="E360" s="132"/>
      <c r="F360" s="132"/>
      <c r="G360" s="59"/>
      <c r="H360" s="59"/>
      <c r="I360" s="59"/>
      <c r="J360" s="59"/>
      <c r="K360" s="59"/>
      <c r="L360" s="59"/>
      <c r="M360" s="59"/>
      <c r="N360" s="59"/>
      <c r="O360" s="59"/>
      <c r="P360" s="59"/>
      <c r="Q360" s="59"/>
      <c r="R360" s="59"/>
      <c r="T360" s="59"/>
      <c r="U360" s="125"/>
      <c r="V360" s="125"/>
      <c r="W360" s="125"/>
      <c r="X360" s="125"/>
      <c r="Y360" s="125"/>
      <c r="Z360" s="125"/>
      <c r="DR360" s="59"/>
    </row>
    <row r="361" spans="1:122" x14ac:dyDescent="0.2">
      <c r="A361" s="96">
        <v>353</v>
      </c>
      <c r="B361" s="132"/>
      <c r="C361" s="132"/>
      <c r="D361" s="132"/>
      <c r="E361" s="132"/>
      <c r="F361" s="132"/>
      <c r="G361" s="59"/>
      <c r="H361" s="59"/>
      <c r="I361" s="59"/>
      <c r="J361" s="59"/>
      <c r="K361" s="59"/>
      <c r="L361" s="59"/>
      <c r="M361" s="59"/>
      <c r="N361" s="59"/>
      <c r="O361" s="59"/>
      <c r="P361" s="59"/>
      <c r="Q361" s="59"/>
      <c r="R361" s="59"/>
      <c r="T361" s="59"/>
      <c r="U361" s="125"/>
      <c r="V361" s="125"/>
      <c r="W361" s="125"/>
      <c r="X361" s="125"/>
      <c r="Y361" s="125"/>
      <c r="Z361" s="125"/>
      <c r="DR361" s="59"/>
    </row>
    <row r="362" spans="1:122" x14ac:dyDescent="0.2">
      <c r="A362" s="96">
        <v>354</v>
      </c>
      <c r="B362" s="132"/>
      <c r="C362" s="132"/>
      <c r="D362" s="132"/>
      <c r="E362" s="132"/>
      <c r="F362" s="132"/>
      <c r="G362" s="59"/>
      <c r="H362" s="59"/>
      <c r="I362" s="59"/>
      <c r="J362" s="59"/>
      <c r="K362" s="59"/>
      <c r="L362" s="59"/>
      <c r="M362" s="59"/>
      <c r="N362" s="59"/>
      <c r="O362" s="59"/>
      <c r="P362" s="59"/>
      <c r="Q362" s="59"/>
      <c r="R362" s="59"/>
      <c r="T362" s="59"/>
      <c r="U362" s="125"/>
      <c r="V362" s="125"/>
      <c r="W362" s="125"/>
      <c r="X362" s="125"/>
      <c r="Y362" s="125"/>
      <c r="Z362" s="125"/>
      <c r="DR362" s="59"/>
    </row>
    <row r="363" spans="1:122" x14ac:dyDescent="0.2">
      <c r="A363" s="96">
        <v>355</v>
      </c>
      <c r="B363" s="132"/>
      <c r="C363" s="132"/>
      <c r="D363" s="132"/>
      <c r="E363" s="132"/>
      <c r="F363" s="132"/>
      <c r="G363" s="59"/>
      <c r="H363" s="59"/>
      <c r="I363" s="59"/>
      <c r="J363" s="59"/>
      <c r="K363" s="59"/>
      <c r="L363" s="59"/>
      <c r="M363" s="59"/>
      <c r="N363" s="59"/>
      <c r="O363" s="59"/>
      <c r="P363" s="59"/>
      <c r="Q363" s="59"/>
      <c r="R363" s="59"/>
      <c r="T363" s="59"/>
      <c r="U363" s="125"/>
      <c r="V363" s="125"/>
      <c r="W363" s="125"/>
      <c r="X363" s="125"/>
      <c r="Y363" s="125"/>
      <c r="Z363" s="125"/>
      <c r="DR363" s="59"/>
    </row>
    <row r="364" spans="1:122" x14ac:dyDescent="0.2">
      <c r="A364" s="96">
        <v>356</v>
      </c>
      <c r="B364" s="132"/>
      <c r="C364" s="132"/>
      <c r="D364" s="132"/>
      <c r="E364" s="132"/>
      <c r="F364" s="132"/>
      <c r="G364" s="59"/>
      <c r="H364" s="59"/>
      <c r="I364" s="59"/>
      <c r="J364" s="59"/>
      <c r="K364" s="59"/>
      <c r="L364" s="59"/>
      <c r="M364" s="59"/>
      <c r="N364" s="59"/>
      <c r="O364" s="59"/>
      <c r="P364" s="59"/>
      <c r="Q364" s="59"/>
      <c r="R364" s="59"/>
      <c r="T364" s="59"/>
      <c r="U364" s="125"/>
      <c r="V364" s="125"/>
      <c r="W364" s="125"/>
      <c r="X364" s="125"/>
      <c r="Y364" s="125"/>
      <c r="Z364" s="125"/>
      <c r="DR364" s="59"/>
    </row>
    <row r="365" spans="1:122" x14ac:dyDescent="0.2">
      <c r="A365" s="96">
        <v>357</v>
      </c>
      <c r="B365" s="132"/>
      <c r="C365" s="132"/>
      <c r="D365" s="132"/>
      <c r="E365" s="132"/>
      <c r="F365" s="132"/>
      <c r="G365" s="59"/>
      <c r="H365" s="59"/>
      <c r="I365" s="59"/>
      <c r="J365" s="59"/>
      <c r="K365" s="59"/>
      <c r="L365" s="59"/>
      <c r="M365" s="59"/>
      <c r="N365" s="59"/>
      <c r="O365" s="59"/>
      <c r="P365" s="59"/>
      <c r="Q365" s="59"/>
      <c r="R365" s="59"/>
      <c r="T365" s="59"/>
      <c r="U365" s="125"/>
      <c r="V365" s="125"/>
      <c r="W365" s="125"/>
      <c r="X365" s="125"/>
      <c r="Y365" s="125"/>
      <c r="Z365" s="125"/>
      <c r="DR365" s="59"/>
    </row>
    <row r="366" spans="1:122" x14ac:dyDescent="0.2">
      <c r="A366" s="96">
        <v>358</v>
      </c>
      <c r="B366" s="132"/>
      <c r="C366" s="132"/>
      <c r="D366" s="132"/>
      <c r="E366" s="132"/>
      <c r="F366" s="132"/>
      <c r="G366" s="59"/>
      <c r="H366" s="59"/>
      <c r="I366" s="59"/>
      <c r="J366" s="59"/>
      <c r="K366" s="59"/>
      <c r="L366" s="59"/>
      <c r="M366" s="59"/>
      <c r="N366" s="59"/>
      <c r="O366" s="59"/>
      <c r="P366" s="59"/>
      <c r="Q366" s="59"/>
      <c r="R366" s="59"/>
      <c r="T366" s="59"/>
      <c r="U366" s="125"/>
      <c r="V366" s="125"/>
      <c r="W366" s="125"/>
      <c r="X366" s="125"/>
      <c r="Y366" s="125"/>
      <c r="Z366" s="125"/>
      <c r="DR366" s="59"/>
    </row>
    <row r="367" spans="1:122" x14ac:dyDescent="0.2">
      <c r="A367" s="96">
        <v>359</v>
      </c>
      <c r="B367" s="132"/>
      <c r="C367" s="132"/>
      <c r="D367" s="132"/>
      <c r="E367" s="132"/>
      <c r="F367" s="132"/>
      <c r="G367" s="59"/>
      <c r="H367" s="59"/>
      <c r="I367" s="59"/>
      <c r="J367" s="59"/>
      <c r="K367" s="59"/>
      <c r="L367" s="59"/>
      <c r="M367" s="59"/>
      <c r="N367" s="59"/>
      <c r="O367" s="59"/>
      <c r="P367" s="59"/>
      <c r="Q367" s="59"/>
      <c r="R367" s="59"/>
      <c r="T367" s="59"/>
      <c r="U367" s="125"/>
      <c r="V367" s="125"/>
      <c r="W367" s="125"/>
      <c r="X367" s="125"/>
      <c r="Y367" s="125"/>
      <c r="Z367" s="125"/>
      <c r="DR367" s="59"/>
    </row>
    <row r="368" spans="1:122" x14ac:dyDescent="0.2">
      <c r="A368" s="96">
        <v>360</v>
      </c>
      <c r="B368" s="132"/>
      <c r="C368" s="132"/>
      <c r="D368" s="132"/>
      <c r="E368" s="132"/>
      <c r="F368" s="132"/>
      <c r="G368" s="59"/>
      <c r="H368" s="59"/>
      <c r="I368" s="59"/>
      <c r="J368" s="59"/>
      <c r="K368" s="59"/>
      <c r="L368" s="59"/>
      <c r="M368" s="59"/>
      <c r="N368" s="59"/>
      <c r="O368" s="59"/>
      <c r="P368" s="59"/>
      <c r="Q368" s="59"/>
      <c r="R368" s="59"/>
      <c r="T368" s="59"/>
      <c r="U368" s="125"/>
      <c r="V368" s="125"/>
      <c r="W368" s="125"/>
      <c r="X368" s="125"/>
      <c r="Y368" s="125"/>
      <c r="Z368" s="125"/>
      <c r="DR368" s="59"/>
    </row>
    <row r="369" spans="1:122" x14ac:dyDescent="0.2">
      <c r="A369" s="96">
        <v>361</v>
      </c>
      <c r="B369" s="132"/>
      <c r="C369" s="132"/>
      <c r="D369" s="132"/>
      <c r="E369" s="132"/>
      <c r="F369" s="132"/>
      <c r="G369" s="59"/>
      <c r="H369" s="59"/>
      <c r="I369" s="59"/>
      <c r="J369" s="59"/>
      <c r="K369" s="59"/>
      <c r="L369" s="59"/>
      <c r="M369" s="59"/>
      <c r="N369" s="59"/>
      <c r="O369" s="59"/>
      <c r="P369" s="59"/>
      <c r="Q369" s="59"/>
      <c r="R369" s="59"/>
      <c r="T369" s="59"/>
      <c r="U369" s="125"/>
      <c r="V369" s="125"/>
      <c r="W369" s="125"/>
      <c r="X369" s="125"/>
      <c r="Y369" s="125"/>
      <c r="Z369" s="125"/>
      <c r="DR369" s="59"/>
    </row>
    <row r="370" spans="1:122" x14ac:dyDescent="0.2">
      <c r="A370" s="96">
        <v>362</v>
      </c>
      <c r="B370" s="132"/>
      <c r="C370" s="132"/>
      <c r="D370" s="132"/>
      <c r="E370" s="132"/>
      <c r="F370" s="132"/>
      <c r="G370" s="59"/>
      <c r="H370" s="59"/>
      <c r="I370" s="59"/>
      <c r="J370" s="59"/>
      <c r="K370" s="59"/>
      <c r="L370" s="59"/>
      <c r="M370" s="59"/>
      <c r="N370" s="59"/>
      <c r="O370" s="59"/>
      <c r="P370" s="59"/>
      <c r="Q370" s="59"/>
      <c r="R370" s="59"/>
      <c r="T370" s="59"/>
      <c r="U370" s="125"/>
      <c r="V370" s="125"/>
      <c r="W370" s="125"/>
      <c r="X370" s="125"/>
      <c r="Y370" s="125"/>
      <c r="Z370" s="125"/>
      <c r="DR370" s="59"/>
    </row>
    <row r="371" spans="1:122" x14ac:dyDescent="0.2">
      <c r="A371" s="96">
        <v>363</v>
      </c>
      <c r="B371" s="132"/>
      <c r="C371" s="132"/>
      <c r="D371" s="132"/>
      <c r="E371" s="132"/>
      <c r="F371" s="132"/>
      <c r="G371" s="59"/>
      <c r="H371" s="59"/>
      <c r="I371" s="59"/>
      <c r="J371" s="59"/>
      <c r="K371" s="59"/>
      <c r="L371" s="59"/>
      <c r="M371" s="59"/>
      <c r="N371" s="59"/>
      <c r="O371" s="59"/>
      <c r="P371" s="59"/>
      <c r="Q371" s="59"/>
      <c r="R371" s="59"/>
      <c r="T371" s="59"/>
      <c r="U371" s="125"/>
      <c r="V371" s="125"/>
      <c r="W371" s="125"/>
      <c r="X371" s="125"/>
      <c r="Y371" s="125"/>
      <c r="Z371" s="125"/>
      <c r="DR371" s="59"/>
    </row>
    <row r="372" spans="1:122" x14ac:dyDescent="0.2">
      <c r="A372" s="96">
        <v>364</v>
      </c>
      <c r="B372" s="132"/>
      <c r="C372" s="132"/>
      <c r="D372" s="132"/>
      <c r="E372" s="132"/>
      <c r="F372" s="132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  <c r="T372" s="59"/>
      <c r="U372" s="125"/>
      <c r="V372" s="125"/>
      <c r="W372" s="125"/>
      <c r="X372" s="125"/>
      <c r="Y372" s="125"/>
      <c r="Z372" s="125"/>
      <c r="DR372" s="59"/>
    </row>
    <row r="373" spans="1:122" x14ac:dyDescent="0.2">
      <c r="A373" s="96">
        <v>365</v>
      </c>
      <c r="B373" s="132"/>
      <c r="C373" s="132"/>
      <c r="D373" s="132"/>
      <c r="E373" s="132"/>
      <c r="F373" s="132"/>
      <c r="G373" s="59"/>
      <c r="H373" s="59"/>
      <c r="I373" s="59"/>
      <c r="J373" s="59"/>
      <c r="K373" s="59"/>
      <c r="L373" s="59"/>
      <c r="M373" s="59"/>
      <c r="N373" s="59"/>
      <c r="O373" s="59"/>
      <c r="P373" s="59"/>
      <c r="Q373" s="59"/>
      <c r="R373" s="59"/>
      <c r="T373" s="59"/>
      <c r="U373" s="125"/>
      <c r="V373" s="125"/>
      <c r="W373" s="125"/>
      <c r="X373" s="125"/>
      <c r="Y373" s="125"/>
      <c r="Z373" s="125"/>
      <c r="DR373" s="59"/>
    </row>
    <row r="374" spans="1:122" x14ac:dyDescent="0.2">
      <c r="A374" s="96">
        <v>366</v>
      </c>
      <c r="B374" s="132"/>
      <c r="C374" s="132"/>
      <c r="D374" s="132"/>
      <c r="E374" s="132"/>
      <c r="F374" s="132"/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  <c r="R374" s="59"/>
      <c r="T374" s="59"/>
      <c r="U374" s="125"/>
      <c r="V374" s="125"/>
      <c r="W374" s="125"/>
      <c r="X374" s="125"/>
      <c r="Y374" s="125"/>
      <c r="Z374" s="125"/>
      <c r="DR374" s="59"/>
    </row>
    <row r="375" spans="1:122" x14ac:dyDescent="0.2">
      <c r="A375" s="96">
        <v>367</v>
      </c>
      <c r="B375" s="132"/>
      <c r="C375" s="132"/>
      <c r="D375" s="132"/>
      <c r="E375" s="132"/>
      <c r="F375" s="132"/>
      <c r="G375" s="59"/>
      <c r="H375" s="59"/>
      <c r="I375" s="59"/>
      <c r="J375" s="59"/>
      <c r="K375" s="59"/>
      <c r="L375" s="59"/>
      <c r="M375" s="59"/>
      <c r="N375" s="59"/>
      <c r="O375" s="59"/>
      <c r="P375" s="59"/>
      <c r="Q375" s="59"/>
      <c r="R375" s="59"/>
      <c r="T375" s="59"/>
      <c r="U375" s="125"/>
      <c r="V375" s="125"/>
      <c r="W375" s="125"/>
      <c r="X375" s="125"/>
      <c r="Y375" s="125"/>
      <c r="Z375" s="125"/>
      <c r="DR375" s="59"/>
    </row>
    <row r="376" spans="1:122" x14ac:dyDescent="0.2">
      <c r="A376" s="96">
        <v>368</v>
      </c>
      <c r="B376" s="132"/>
      <c r="C376" s="132"/>
      <c r="D376" s="132"/>
      <c r="E376" s="132"/>
      <c r="F376" s="132"/>
      <c r="G376" s="59"/>
      <c r="H376" s="59"/>
      <c r="I376" s="59"/>
      <c r="J376" s="59"/>
      <c r="K376" s="59"/>
      <c r="L376" s="59"/>
      <c r="M376" s="59"/>
      <c r="N376" s="59"/>
      <c r="O376" s="59"/>
      <c r="P376" s="59"/>
      <c r="Q376" s="59"/>
      <c r="R376" s="59"/>
      <c r="T376" s="59"/>
      <c r="U376" s="125"/>
      <c r="V376" s="125"/>
      <c r="W376" s="125"/>
      <c r="X376" s="125"/>
      <c r="Y376" s="125"/>
      <c r="Z376" s="125"/>
      <c r="DR376" s="59"/>
    </row>
    <row r="377" spans="1:122" x14ac:dyDescent="0.2">
      <c r="A377" s="96">
        <v>369</v>
      </c>
      <c r="B377" s="132"/>
      <c r="C377" s="132"/>
      <c r="D377" s="132"/>
      <c r="E377" s="132"/>
      <c r="F377" s="132"/>
      <c r="G377" s="59"/>
      <c r="H377" s="59"/>
      <c r="I377" s="59"/>
      <c r="J377" s="59"/>
      <c r="K377" s="59"/>
      <c r="L377" s="59"/>
      <c r="M377" s="59"/>
      <c r="N377" s="59"/>
      <c r="O377" s="59"/>
      <c r="P377" s="59"/>
      <c r="Q377" s="59"/>
      <c r="R377" s="59"/>
      <c r="T377" s="59"/>
      <c r="U377" s="125"/>
      <c r="V377" s="125"/>
      <c r="W377" s="125"/>
      <c r="X377" s="125"/>
      <c r="Y377" s="125"/>
      <c r="Z377" s="125"/>
      <c r="DR377" s="59"/>
    </row>
    <row r="378" spans="1:122" x14ac:dyDescent="0.2">
      <c r="A378" s="96">
        <v>370</v>
      </c>
      <c r="B378" s="132"/>
      <c r="C378" s="132"/>
      <c r="D378" s="132"/>
      <c r="E378" s="132"/>
      <c r="F378" s="132"/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  <c r="T378" s="59"/>
      <c r="U378" s="125"/>
      <c r="V378" s="125"/>
      <c r="W378" s="125"/>
      <c r="X378" s="125"/>
      <c r="Y378" s="125"/>
      <c r="Z378" s="125"/>
      <c r="DR378" s="59"/>
    </row>
    <row r="379" spans="1:122" x14ac:dyDescent="0.2">
      <c r="A379" s="96">
        <v>371</v>
      </c>
      <c r="B379" s="132"/>
      <c r="C379" s="132"/>
      <c r="D379" s="132"/>
      <c r="E379" s="132"/>
      <c r="F379" s="132"/>
      <c r="G379" s="59"/>
      <c r="H379" s="59"/>
      <c r="I379" s="59"/>
      <c r="J379" s="59"/>
      <c r="K379" s="59"/>
      <c r="L379" s="59"/>
      <c r="M379" s="59"/>
      <c r="N379" s="59"/>
      <c r="O379" s="59"/>
      <c r="P379" s="59"/>
      <c r="Q379" s="59"/>
      <c r="R379" s="59"/>
      <c r="T379" s="59"/>
      <c r="U379" s="125"/>
      <c r="V379" s="125"/>
      <c r="W379" s="125"/>
      <c r="X379" s="125"/>
      <c r="Y379" s="125"/>
      <c r="Z379" s="125"/>
      <c r="DR379" s="59"/>
    </row>
    <row r="380" spans="1:122" x14ac:dyDescent="0.2">
      <c r="A380" s="96">
        <v>372</v>
      </c>
      <c r="B380" s="132"/>
      <c r="C380" s="132"/>
      <c r="D380" s="132"/>
      <c r="E380" s="132"/>
      <c r="F380" s="132"/>
      <c r="G380" s="59"/>
      <c r="H380" s="59"/>
      <c r="I380" s="59"/>
      <c r="J380" s="59"/>
      <c r="K380" s="59"/>
      <c r="L380" s="59"/>
      <c r="M380" s="59"/>
      <c r="N380" s="59"/>
      <c r="O380" s="59"/>
      <c r="P380" s="59"/>
      <c r="Q380" s="59"/>
      <c r="R380" s="59"/>
      <c r="T380" s="59"/>
      <c r="U380" s="125"/>
      <c r="V380" s="125"/>
      <c r="W380" s="125"/>
      <c r="X380" s="125"/>
      <c r="Y380" s="125"/>
      <c r="Z380" s="125"/>
      <c r="DR380" s="59"/>
    </row>
    <row r="381" spans="1:122" x14ac:dyDescent="0.2">
      <c r="A381" s="96">
        <v>373</v>
      </c>
      <c r="B381" s="132"/>
      <c r="C381" s="132"/>
      <c r="D381" s="132"/>
      <c r="E381" s="132"/>
      <c r="F381" s="132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59"/>
      <c r="R381" s="59"/>
      <c r="T381" s="59"/>
      <c r="U381" s="125"/>
      <c r="V381" s="125"/>
      <c r="W381" s="125"/>
      <c r="X381" s="125"/>
      <c r="Y381" s="125"/>
      <c r="Z381" s="125"/>
      <c r="DR381" s="59"/>
    </row>
    <row r="382" spans="1:122" x14ac:dyDescent="0.2">
      <c r="A382" s="96">
        <v>374</v>
      </c>
      <c r="B382" s="132"/>
      <c r="C382" s="132"/>
      <c r="D382" s="132"/>
      <c r="E382" s="132"/>
      <c r="F382" s="132"/>
      <c r="G382" s="59"/>
      <c r="H382" s="59"/>
      <c r="I382" s="59"/>
      <c r="J382" s="59"/>
      <c r="K382" s="59"/>
      <c r="L382" s="59"/>
      <c r="M382" s="59"/>
      <c r="N382" s="59"/>
      <c r="O382" s="59"/>
      <c r="P382" s="59"/>
      <c r="Q382" s="59"/>
      <c r="R382" s="59"/>
      <c r="T382" s="59"/>
      <c r="U382" s="125"/>
      <c r="V382" s="125"/>
      <c r="W382" s="125"/>
      <c r="X382" s="125"/>
      <c r="Y382" s="125"/>
      <c r="Z382" s="125"/>
      <c r="DR382" s="59"/>
    </row>
    <row r="383" spans="1:122" x14ac:dyDescent="0.2">
      <c r="A383" s="96">
        <v>375</v>
      </c>
      <c r="B383" s="132"/>
      <c r="C383" s="132"/>
      <c r="D383" s="132"/>
      <c r="E383" s="132"/>
      <c r="F383" s="132"/>
      <c r="G383" s="59"/>
      <c r="H383" s="59"/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T383" s="59"/>
      <c r="U383" s="125"/>
      <c r="V383" s="125"/>
      <c r="W383" s="125"/>
      <c r="X383" s="125"/>
      <c r="Y383" s="125"/>
      <c r="Z383" s="125"/>
      <c r="DR383" s="59"/>
    </row>
    <row r="384" spans="1:122" x14ac:dyDescent="0.2">
      <c r="A384" s="96">
        <v>376</v>
      </c>
      <c r="B384" s="132"/>
      <c r="C384" s="132"/>
      <c r="D384" s="132"/>
      <c r="E384" s="132"/>
      <c r="F384" s="132"/>
      <c r="G384" s="5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T384" s="59"/>
      <c r="U384" s="125"/>
      <c r="V384" s="125"/>
      <c r="W384" s="125"/>
      <c r="X384" s="125"/>
      <c r="Y384" s="125"/>
      <c r="Z384" s="125"/>
      <c r="DR384" s="59"/>
    </row>
    <row r="385" spans="1:122" x14ac:dyDescent="0.2">
      <c r="A385" s="96">
        <v>377</v>
      </c>
      <c r="B385" s="132"/>
      <c r="C385" s="132"/>
      <c r="D385" s="132"/>
      <c r="E385" s="132"/>
      <c r="F385" s="132"/>
      <c r="G385" s="59"/>
      <c r="H385" s="59"/>
      <c r="I385" s="59"/>
      <c r="J385" s="59"/>
      <c r="K385" s="59"/>
      <c r="L385" s="59"/>
      <c r="M385" s="59"/>
      <c r="N385" s="59"/>
      <c r="O385" s="59"/>
      <c r="P385" s="59"/>
      <c r="Q385" s="59"/>
      <c r="R385" s="59"/>
      <c r="T385" s="59"/>
      <c r="U385" s="125"/>
      <c r="V385" s="125"/>
      <c r="W385" s="125"/>
      <c r="X385" s="125"/>
      <c r="Y385" s="125"/>
      <c r="Z385" s="125"/>
      <c r="DR385" s="59"/>
    </row>
    <row r="386" spans="1:122" x14ac:dyDescent="0.2">
      <c r="A386" s="96">
        <v>378</v>
      </c>
      <c r="B386" s="132"/>
      <c r="C386" s="132"/>
      <c r="D386" s="132"/>
      <c r="E386" s="132"/>
      <c r="F386" s="132"/>
      <c r="G386" s="59"/>
      <c r="H386" s="59"/>
      <c r="I386" s="59"/>
      <c r="J386" s="59"/>
      <c r="K386" s="59"/>
      <c r="L386" s="59"/>
      <c r="M386" s="59"/>
      <c r="N386" s="59"/>
      <c r="O386" s="59"/>
      <c r="P386" s="59"/>
      <c r="Q386" s="59"/>
      <c r="R386" s="59"/>
      <c r="T386" s="59"/>
      <c r="U386" s="125"/>
      <c r="V386" s="125"/>
      <c r="W386" s="125"/>
      <c r="X386" s="125"/>
      <c r="Y386" s="125"/>
      <c r="Z386" s="125"/>
      <c r="DR386" s="59"/>
    </row>
    <row r="387" spans="1:122" x14ac:dyDescent="0.2">
      <c r="A387" s="96">
        <v>379</v>
      </c>
      <c r="B387" s="132"/>
      <c r="C387" s="132"/>
      <c r="D387" s="132"/>
      <c r="E387" s="132"/>
      <c r="F387" s="132"/>
      <c r="G387" s="59"/>
      <c r="H387" s="59"/>
      <c r="I387" s="59"/>
      <c r="J387" s="59"/>
      <c r="K387" s="59"/>
      <c r="L387" s="59"/>
      <c r="M387" s="59"/>
      <c r="N387" s="59"/>
      <c r="O387" s="59"/>
      <c r="P387" s="59"/>
      <c r="Q387" s="59"/>
      <c r="R387" s="59"/>
      <c r="T387" s="59"/>
      <c r="U387" s="125"/>
      <c r="V387" s="125"/>
      <c r="W387" s="125"/>
      <c r="X387" s="125"/>
      <c r="Y387" s="125"/>
      <c r="Z387" s="125"/>
      <c r="DR387" s="59"/>
    </row>
    <row r="388" spans="1:122" x14ac:dyDescent="0.2">
      <c r="A388" s="96">
        <v>380</v>
      </c>
      <c r="B388" s="132"/>
      <c r="C388" s="132"/>
      <c r="D388" s="132"/>
      <c r="E388" s="132"/>
      <c r="F388" s="132"/>
      <c r="G388" s="59"/>
      <c r="H388" s="59"/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T388" s="59"/>
      <c r="U388" s="125"/>
      <c r="V388" s="125"/>
      <c r="W388" s="125"/>
      <c r="X388" s="125"/>
      <c r="Y388" s="125"/>
      <c r="Z388" s="125"/>
      <c r="DR388" s="59"/>
    </row>
    <row r="389" spans="1:122" x14ac:dyDescent="0.2">
      <c r="A389" s="96">
        <v>381</v>
      </c>
      <c r="B389" s="132"/>
      <c r="C389" s="132"/>
      <c r="D389" s="132"/>
      <c r="E389" s="132"/>
      <c r="F389" s="132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T389" s="59"/>
      <c r="U389" s="125"/>
      <c r="V389" s="125"/>
      <c r="W389" s="125"/>
      <c r="X389" s="125"/>
      <c r="Y389" s="125"/>
      <c r="Z389" s="125"/>
      <c r="DR389" s="59"/>
    </row>
    <row r="390" spans="1:122" x14ac:dyDescent="0.2">
      <c r="A390" s="96">
        <v>382</v>
      </c>
      <c r="B390" s="132"/>
      <c r="C390" s="132"/>
      <c r="D390" s="132"/>
      <c r="E390" s="132"/>
      <c r="F390" s="132"/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  <c r="T390" s="59"/>
      <c r="U390" s="125"/>
      <c r="V390" s="125"/>
      <c r="W390" s="125"/>
      <c r="X390" s="125"/>
      <c r="Y390" s="125"/>
      <c r="Z390" s="125"/>
      <c r="DR390" s="59"/>
    </row>
    <row r="391" spans="1:122" x14ac:dyDescent="0.2">
      <c r="A391" s="96">
        <v>383</v>
      </c>
      <c r="B391" s="132"/>
      <c r="C391" s="132"/>
      <c r="D391" s="132"/>
      <c r="E391" s="132"/>
      <c r="F391" s="132"/>
      <c r="G391" s="59"/>
      <c r="H391" s="59"/>
      <c r="I391" s="59"/>
      <c r="J391" s="59"/>
      <c r="K391" s="59"/>
      <c r="L391" s="59"/>
      <c r="M391" s="59"/>
      <c r="N391" s="59"/>
      <c r="O391" s="59"/>
      <c r="P391" s="59"/>
      <c r="Q391" s="59"/>
      <c r="R391" s="59"/>
      <c r="T391" s="59"/>
      <c r="U391" s="125"/>
      <c r="V391" s="125"/>
      <c r="W391" s="125"/>
      <c r="X391" s="125"/>
      <c r="Y391" s="125"/>
      <c r="Z391" s="125"/>
      <c r="DR391" s="59"/>
    </row>
    <row r="392" spans="1:122" x14ac:dyDescent="0.2">
      <c r="A392" s="96">
        <v>384</v>
      </c>
      <c r="B392" s="132"/>
      <c r="C392" s="132"/>
      <c r="D392" s="132"/>
      <c r="E392" s="132"/>
      <c r="F392" s="132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T392" s="59"/>
      <c r="U392" s="125"/>
      <c r="V392" s="125"/>
      <c r="W392" s="125"/>
      <c r="X392" s="125"/>
      <c r="Y392" s="125"/>
      <c r="Z392" s="125"/>
      <c r="DR392" s="59"/>
    </row>
    <row r="393" spans="1:122" x14ac:dyDescent="0.2">
      <c r="A393" s="96">
        <v>385</v>
      </c>
      <c r="B393" s="132"/>
      <c r="C393" s="132"/>
      <c r="D393" s="132"/>
      <c r="E393" s="132"/>
      <c r="F393" s="132"/>
      <c r="G393" s="59"/>
      <c r="H393" s="59"/>
      <c r="I393" s="59"/>
      <c r="J393" s="59"/>
      <c r="K393" s="59"/>
      <c r="L393" s="59"/>
      <c r="M393" s="59"/>
      <c r="N393" s="59"/>
      <c r="O393" s="59"/>
      <c r="P393" s="59"/>
      <c r="Q393" s="59"/>
      <c r="R393" s="59"/>
      <c r="T393" s="59"/>
      <c r="U393" s="125"/>
      <c r="V393" s="125"/>
      <c r="W393" s="125"/>
      <c r="X393" s="125"/>
      <c r="Y393" s="125"/>
      <c r="Z393" s="125"/>
      <c r="DR393" s="59"/>
    </row>
    <row r="394" spans="1:122" x14ac:dyDescent="0.2">
      <c r="A394" s="96">
        <v>386</v>
      </c>
      <c r="B394" s="132"/>
      <c r="C394" s="132"/>
      <c r="D394" s="132"/>
      <c r="E394" s="132"/>
      <c r="F394" s="132"/>
      <c r="G394" s="59"/>
      <c r="H394" s="59"/>
      <c r="I394" s="59"/>
      <c r="J394" s="59"/>
      <c r="K394" s="59"/>
      <c r="L394" s="59"/>
      <c r="M394" s="59"/>
      <c r="N394" s="59"/>
      <c r="O394" s="59"/>
      <c r="P394" s="59"/>
      <c r="Q394" s="59"/>
      <c r="R394" s="59"/>
      <c r="T394" s="59"/>
      <c r="U394" s="125"/>
      <c r="V394" s="125"/>
      <c r="W394" s="125"/>
      <c r="X394" s="125"/>
      <c r="Y394" s="125"/>
      <c r="Z394" s="125"/>
      <c r="DR394" s="59"/>
    </row>
    <row r="395" spans="1:122" x14ac:dyDescent="0.2">
      <c r="A395" s="96">
        <v>387</v>
      </c>
      <c r="B395" s="132"/>
      <c r="C395" s="132"/>
      <c r="D395" s="132"/>
      <c r="E395" s="132"/>
      <c r="F395" s="132"/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T395" s="59"/>
      <c r="U395" s="125"/>
      <c r="V395" s="125"/>
      <c r="W395" s="125"/>
      <c r="X395" s="125"/>
      <c r="Y395" s="125"/>
      <c r="Z395" s="125"/>
      <c r="DR395" s="59"/>
    </row>
    <row r="396" spans="1:122" x14ac:dyDescent="0.2">
      <c r="A396" s="96">
        <v>388</v>
      </c>
      <c r="B396" s="132"/>
      <c r="C396" s="132"/>
      <c r="D396" s="132"/>
      <c r="E396" s="132"/>
      <c r="F396" s="132"/>
      <c r="G396" s="59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T396" s="59"/>
      <c r="U396" s="125"/>
      <c r="V396" s="125"/>
      <c r="W396" s="125"/>
      <c r="X396" s="125"/>
      <c r="Y396" s="125"/>
      <c r="Z396" s="125"/>
      <c r="DR396" s="59"/>
    </row>
    <row r="397" spans="1:122" x14ac:dyDescent="0.2">
      <c r="A397" s="96">
        <v>389</v>
      </c>
      <c r="B397" s="132"/>
      <c r="C397" s="132"/>
      <c r="D397" s="132"/>
      <c r="E397" s="132"/>
      <c r="F397" s="132"/>
      <c r="G397" s="59"/>
      <c r="H397" s="59"/>
      <c r="I397" s="59"/>
      <c r="J397" s="59"/>
      <c r="K397" s="59"/>
      <c r="L397" s="59"/>
      <c r="M397" s="59"/>
      <c r="N397" s="59"/>
      <c r="O397" s="59"/>
      <c r="P397" s="59"/>
      <c r="Q397" s="59"/>
      <c r="R397" s="59"/>
      <c r="T397" s="59"/>
      <c r="U397" s="125"/>
      <c r="V397" s="125"/>
      <c r="W397" s="125"/>
      <c r="X397" s="125"/>
      <c r="Y397" s="125"/>
      <c r="Z397" s="125"/>
      <c r="DR397" s="59"/>
    </row>
    <row r="398" spans="1:122" x14ac:dyDescent="0.2">
      <c r="A398" s="96">
        <v>390</v>
      </c>
      <c r="B398" s="132"/>
      <c r="C398" s="132"/>
      <c r="D398" s="132"/>
      <c r="E398" s="132"/>
      <c r="F398" s="132"/>
      <c r="G398" s="59"/>
      <c r="H398" s="59"/>
      <c r="I398" s="59"/>
      <c r="J398" s="59"/>
      <c r="K398" s="59"/>
      <c r="L398" s="59"/>
      <c r="M398" s="59"/>
      <c r="N398" s="59"/>
      <c r="O398" s="59"/>
      <c r="P398" s="59"/>
      <c r="Q398" s="59"/>
      <c r="R398" s="59"/>
      <c r="T398" s="59"/>
      <c r="U398" s="125"/>
      <c r="V398" s="125"/>
      <c r="W398" s="125"/>
      <c r="X398" s="125"/>
      <c r="Y398" s="125"/>
      <c r="Z398" s="125"/>
      <c r="DR398" s="59"/>
    </row>
    <row r="399" spans="1:122" x14ac:dyDescent="0.2">
      <c r="A399" s="96">
        <v>391</v>
      </c>
      <c r="B399" s="132"/>
      <c r="C399" s="132"/>
      <c r="D399" s="132"/>
      <c r="E399" s="132"/>
      <c r="F399" s="132"/>
      <c r="G399" s="59"/>
      <c r="H399" s="59"/>
      <c r="I399" s="59"/>
      <c r="J399" s="59"/>
      <c r="K399" s="59"/>
      <c r="L399" s="59"/>
      <c r="M399" s="59"/>
      <c r="N399" s="59"/>
      <c r="O399" s="59"/>
      <c r="P399" s="59"/>
      <c r="Q399" s="59"/>
      <c r="R399" s="59"/>
      <c r="T399" s="59"/>
      <c r="U399" s="125"/>
      <c r="V399" s="125"/>
      <c r="W399" s="125"/>
      <c r="X399" s="125"/>
      <c r="Y399" s="125"/>
      <c r="Z399" s="125"/>
      <c r="DR399" s="59"/>
    </row>
    <row r="400" spans="1:122" x14ac:dyDescent="0.2">
      <c r="A400" s="96">
        <v>392</v>
      </c>
      <c r="B400" s="132"/>
      <c r="C400" s="132"/>
      <c r="D400" s="132"/>
      <c r="E400" s="132"/>
      <c r="F400" s="132"/>
      <c r="G400" s="59"/>
      <c r="H400" s="59"/>
      <c r="I400" s="59"/>
      <c r="J400" s="59"/>
      <c r="K400" s="59"/>
      <c r="L400" s="59"/>
      <c r="M400" s="59"/>
      <c r="N400" s="59"/>
      <c r="O400" s="59"/>
      <c r="P400" s="59"/>
      <c r="Q400" s="59"/>
      <c r="R400" s="59"/>
      <c r="T400" s="59"/>
      <c r="U400" s="125"/>
      <c r="V400" s="125"/>
      <c r="W400" s="125"/>
      <c r="X400" s="125"/>
      <c r="Y400" s="125"/>
      <c r="Z400" s="125"/>
      <c r="DR400" s="59"/>
    </row>
    <row r="401" spans="1:122" x14ac:dyDescent="0.2">
      <c r="A401" s="96">
        <v>393</v>
      </c>
      <c r="B401" s="132"/>
      <c r="C401" s="132"/>
      <c r="D401" s="132"/>
      <c r="E401" s="132"/>
      <c r="F401" s="132"/>
      <c r="G401" s="59"/>
      <c r="H401" s="59"/>
      <c r="I401" s="59"/>
      <c r="J401" s="59"/>
      <c r="K401" s="59"/>
      <c r="L401" s="59"/>
      <c r="M401" s="59"/>
      <c r="N401" s="59"/>
      <c r="O401" s="59"/>
      <c r="P401" s="59"/>
      <c r="Q401" s="59"/>
      <c r="R401" s="59"/>
      <c r="T401" s="59"/>
      <c r="U401" s="125"/>
      <c r="V401" s="125"/>
      <c r="W401" s="125"/>
      <c r="X401" s="125"/>
      <c r="Y401" s="125"/>
      <c r="Z401" s="125"/>
      <c r="DR401" s="59"/>
    </row>
    <row r="402" spans="1:122" x14ac:dyDescent="0.2">
      <c r="A402" s="96">
        <v>394</v>
      </c>
      <c r="B402" s="132"/>
      <c r="C402" s="132"/>
      <c r="D402" s="132"/>
      <c r="E402" s="132"/>
      <c r="F402" s="132"/>
      <c r="G402" s="59"/>
      <c r="H402" s="59"/>
      <c r="I402" s="59"/>
      <c r="J402" s="59"/>
      <c r="K402" s="59"/>
      <c r="L402" s="59"/>
      <c r="M402" s="59"/>
      <c r="N402" s="59"/>
      <c r="O402" s="59"/>
      <c r="P402" s="59"/>
      <c r="Q402" s="59"/>
      <c r="R402" s="59"/>
      <c r="T402" s="59"/>
      <c r="U402" s="125"/>
      <c r="V402" s="125"/>
      <c r="W402" s="125"/>
      <c r="X402" s="125"/>
      <c r="Y402" s="125"/>
      <c r="Z402" s="125"/>
      <c r="DR402" s="59"/>
    </row>
    <row r="403" spans="1:122" x14ac:dyDescent="0.2">
      <c r="A403" s="96">
        <v>395</v>
      </c>
      <c r="B403" s="132"/>
      <c r="C403" s="132"/>
      <c r="D403" s="132"/>
      <c r="E403" s="132"/>
      <c r="F403" s="132"/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T403" s="59"/>
      <c r="U403" s="125"/>
      <c r="V403" s="125"/>
      <c r="W403" s="125"/>
      <c r="X403" s="125"/>
      <c r="Y403" s="125"/>
      <c r="Z403" s="125"/>
      <c r="DR403" s="59"/>
    </row>
    <row r="404" spans="1:122" x14ac:dyDescent="0.2">
      <c r="A404" s="96">
        <v>396</v>
      </c>
      <c r="B404" s="132"/>
      <c r="C404" s="132"/>
      <c r="D404" s="132"/>
      <c r="E404" s="132"/>
      <c r="F404" s="132"/>
      <c r="G404" s="59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T404" s="59"/>
      <c r="U404" s="125"/>
      <c r="V404" s="125"/>
      <c r="W404" s="125"/>
      <c r="X404" s="125"/>
      <c r="Y404" s="125"/>
      <c r="Z404" s="125"/>
      <c r="DR404" s="59"/>
    </row>
    <row r="405" spans="1:122" x14ac:dyDescent="0.2">
      <c r="A405" s="96">
        <v>397</v>
      </c>
      <c r="B405" s="132"/>
      <c r="C405" s="132"/>
      <c r="D405" s="132"/>
      <c r="E405" s="132"/>
      <c r="F405" s="132"/>
      <c r="G405" s="59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T405" s="59"/>
      <c r="U405" s="125"/>
      <c r="V405" s="125"/>
      <c r="W405" s="125"/>
      <c r="X405" s="125"/>
      <c r="Y405" s="125"/>
      <c r="Z405" s="125"/>
      <c r="DR405" s="59"/>
    </row>
    <row r="406" spans="1:122" x14ac:dyDescent="0.2">
      <c r="A406" s="96">
        <v>398</v>
      </c>
      <c r="B406" s="132"/>
      <c r="C406" s="132"/>
      <c r="D406" s="132"/>
      <c r="E406" s="132"/>
      <c r="F406" s="132"/>
      <c r="G406" s="59"/>
      <c r="H406" s="59"/>
      <c r="I406" s="59"/>
      <c r="J406" s="59"/>
      <c r="K406" s="59"/>
      <c r="L406" s="59"/>
      <c r="M406" s="59"/>
      <c r="N406" s="59"/>
      <c r="O406" s="59"/>
      <c r="P406" s="59"/>
      <c r="Q406" s="59"/>
      <c r="R406" s="59"/>
      <c r="T406" s="59"/>
      <c r="U406" s="125"/>
      <c r="V406" s="125"/>
      <c r="W406" s="125"/>
      <c r="X406" s="125"/>
      <c r="Y406" s="125"/>
      <c r="Z406" s="125"/>
      <c r="DR406" s="59"/>
    </row>
    <row r="407" spans="1:122" x14ac:dyDescent="0.2">
      <c r="A407" s="96">
        <v>399</v>
      </c>
      <c r="B407" s="132"/>
      <c r="C407" s="132"/>
      <c r="D407" s="132"/>
      <c r="E407" s="132"/>
      <c r="F407" s="132"/>
      <c r="G407" s="59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T407" s="59"/>
      <c r="U407" s="125"/>
      <c r="V407" s="125"/>
      <c r="W407" s="125"/>
      <c r="X407" s="125"/>
      <c r="Y407" s="125"/>
      <c r="Z407" s="125"/>
      <c r="DR407" s="59"/>
    </row>
    <row r="408" spans="1:122" x14ac:dyDescent="0.2">
      <c r="A408" s="96">
        <v>400</v>
      </c>
      <c r="B408" s="132"/>
      <c r="C408" s="132"/>
      <c r="D408" s="132"/>
      <c r="E408" s="132"/>
      <c r="F408" s="132"/>
      <c r="G408" s="59"/>
      <c r="H408" s="59"/>
      <c r="I408" s="59"/>
      <c r="J408" s="59"/>
      <c r="K408" s="59"/>
      <c r="L408" s="59"/>
      <c r="M408" s="59"/>
      <c r="N408" s="59"/>
      <c r="O408" s="59"/>
      <c r="P408" s="59"/>
      <c r="Q408" s="59"/>
      <c r="R408" s="59"/>
      <c r="T408" s="59"/>
      <c r="U408" s="125"/>
      <c r="V408" s="125"/>
      <c r="W408" s="125"/>
      <c r="X408" s="125"/>
      <c r="Y408" s="125"/>
      <c r="Z408" s="125"/>
      <c r="DR408" s="59"/>
    </row>
    <row r="409" spans="1:122" x14ac:dyDescent="0.2">
      <c r="A409" s="96">
        <v>401</v>
      </c>
      <c r="B409" s="132"/>
      <c r="C409" s="132"/>
      <c r="D409" s="132"/>
      <c r="E409" s="132"/>
      <c r="F409" s="132"/>
      <c r="G409" s="59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T409" s="59"/>
      <c r="U409" s="125"/>
      <c r="V409" s="125"/>
      <c r="W409" s="125"/>
      <c r="X409" s="125"/>
      <c r="Y409" s="125"/>
      <c r="Z409" s="125"/>
      <c r="DR409" s="59"/>
    </row>
    <row r="410" spans="1:122" x14ac:dyDescent="0.2">
      <c r="A410" s="96">
        <v>402</v>
      </c>
      <c r="B410" s="132"/>
      <c r="C410" s="132"/>
      <c r="D410" s="132"/>
      <c r="E410" s="132"/>
      <c r="F410" s="132"/>
      <c r="G410" s="59"/>
      <c r="H410" s="59"/>
      <c r="I410" s="59"/>
      <c r="J410" s="59"/>
      <c r="K410" s="59"/>
      <c r="L410" s="59"/>
      <c r="M410" s="59"/>
      <c r="N410" s="59"/>
      <c r="O410" s="59"/>
      <c r="P410" s="59"/>
      <c r="Q410" s="59"/>
      <c r="R410" s="59"/>
      <c r="T410" s="59"/>
      <c r="U410" s="125"/>
      <c r="V410" s="125"/>
      <c r="W410" s="125"/>
      <c r="X410" s="125"/>
      <c r="Y410" s="125"/>
      <c r="Z410" s="125"/>
      <c r="DR410" s="59"/>
    </row>
    <row r="411" spans="1:122" x14ac:dyDescent="0.2">
      <c r="A411" s="96">
        <v>403</v>
      </c>
      <c r="B411" s="132"/>
      <c r="C411" s="132"/>
      <c r="D411" s="132"/>
      <c r="E411" s="132"/>
      <c r="F411" s="132"/>
      <c r="G411" s="59"/>
      <c r="H411" s="59"/>
      <c r="I411" s="59"/>
      <c r="J411" s="59"/>
      <c r="K411" s="59"/>
      <c r="L411" s="59"/>
      <c r="M411" s="59"/>
      <c r="N411" s="59"/>
      <c r="O411" s="59"/>
      <c r="P411" s="59"/>
      <c r="Q411" s="59"/>
      <c r="R411" s="59"/>
      <c r="T411" s="59"/>
      <c r="U411" s="125"/>
      <c r="V411" s="125"/>
      <c r="W411" s="125"/>
      <c r="X411" s="125"/>
      <c r="Y411" s="125"/>
      <c r="Z411" s="125"/>
      <c r="DR411" s="59"/>
    </row>
    <row r="412" spans="1:122" x14ac:dyDescent="0.2">
      <c r="A412" s="96">
        <v>404</v>
      </c>
      <c r="B412" s="132"/>
      <c r="C412" s="132"/>
      <c r="D412" s="132"/>
      <c r="E412" s="132"/>
      <c r="F412" s="132"/>
      <c r="G412" s="59"/>
      <c r="H412" s="59"/>
      <c r="I412" s="59"/>
      <c r="J412" s="59"/>
      <c r="K412" s="59"/>
      <c r="L412" s="59"/>
      <c r="M412" s="59"/>
      <c r="N412" s="59"/>
      <c r="O412" s="59"/>
      <c r="P412" s="59"/>
      <c r="Q412" s="59"/>
      <c r="R412" s="59"/>
      <c r="T412" s="59"/>
      <c r="U412" s="125"/>
      <c r="V412" s="125"/>
      <c r="W412" s="125"/>
      <c r="X412" s="125"/>
      <c r="Y412" s="125"/>
      <c r="Z412" s="125"/>
      <c r="DR412" s="59"/>
    </row>
    <row r="413" spans="1:122" x14ac:dyDescent="0.2">
      <c r="A413" s="96">
        <v>405</v>
      </c>
      <c r="B413" s="132"/>
      <c r="C413" s="132"/>
      <c r="D413" s="132"/>
      <c r="E413" s="132"/>
      <c r="F413" s="132"/>
      <c r="G413" s="59"/>
      <c r="H413" s="59"/>
      <c r="I413" s="59"/>
      <c r="J413" s="59"/>
      <c r="K413" s="59"/>
      <c r="L413" s="59"/>
      <c r="M413" s="59"/>
      <c r="N413" s="59"/>
      <c r="O413" s="59"/>
      <c r="P413" s="59"/>
      <c r="Q413" s="59"/>
      <c r="R413" s="59"/>
      <c r="T413" s="59"/>
      <c r="U413" s="125"/>
      <c r="V413" s="125"/>
      <c r="W413" s="125"/>
      <c r="X413" s="125"/>
      <c r="Y413" s="125"/>
      <c r="Z413" s="125"/>
      <c r="DR413" s="59"/>
    </row>
    <row r="414" spans="1:122" x14ac:dyDescent="0.2">
      <c r="A414" s="96">
        <v>406</v>
      </c>
      <c r="B414" s="132"/>
      <c r="C414" s="132"/>
      <c r="D414" s="132"/>
      <c r="E414" s="132"/>
      <c r="F414" s="132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T414" s="59"/>
      <c r="U414" s="125"/>
      <c r="V414" s="125"/>
      <c r="W414" s="125"/>
      <c r="X414" s="125"/>
      <c r="Y414" s="125"/>
      <c r="Z414" s="125"/>
      <c r="DR414" s="59"/>
    </row>
    <row r="415" spans="1:122" x14ac:dyDescent="0.2">
      <c r="A415" s="96">
        <v>407</v>
      </c>
      <c r="B415" s="132"/>
      <c r="C415" s="132"/>
      <c r="D415" s="132"/>
      <c r="E415" s="132"/>
      <c r="F415" s="132"/>
      <c r="G415" s="59"/>
      <c r="H415" s="59"/>
      <c r="I415" s="59"/>
      <c r="J415" s="59"/>
      <c r="K415" s="59"/>
      <c r="L415" s="59"/>
      <c r="M415" s="59"/>
      <c r="N415" s="59"/>
      <c r="O415" s="59"/>
      <c r="P415" s="59"/>
      <c r="Q415" s="59"/>
      <c r="R415" s="59"/>
      <c r="T415" s="59"/>
      <c r="U415" s="125"/>
      <c r="V415" s="125"/>
      <c r="W415" s="125"/>
      <c r="X415" s="125"/>
      <c r="Y415" s="125"/>
      <c r="Z415" s="125"/>
      <c r="DR415" s="59"/>
    </row>
    <row r="416" spans="1:122" x14ac:dyDescent="0.2">
      <c r="A416" s="96">
        <v>408</v>
      </c>
      <c r="B416" s="132"/>
      <c r="C416" s="132"/>
      <c r="D416" s="132"/>
      <c r="E416" s="132"/>
      <c r="F416" s="132"/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T416" s="59"/>
      <c r="U416" s="125"/>
      <c r="V416" s="125"/>
      <c r="W416" s="125"/>
      <c r="X416" s="125"/>
      <c r="Y416" s="125"/>
      <c r="Z416" s="125"/>
      <c r="DR416" s="59"/>
    </row>
    <row r="417" spans="1:122" x14ac:dyDescent="0.2">
      <c r="A417" s="96">
        <v>409</v>
      </c>
      <c r="B417" s="132"/>
      <c r="C417" s="132"/>
      <c r="D417" s="132"/>
      <c r="E417" s="132"/>
      <c r="F417" s="132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T417" s="59"/>
      <c r="U417" s="125"/>
      <c r="V417" s="125"/>
      <c r="W417" s="125"/>
      <c r="X417" s="125"/>
      <c r="Y417" s="125"/>
      <c r="Z417" s="125"/>
      <c r="DR417" s="59"/>
    </row>
    <row r="418" spans="1:122" x14ac:dyDescent="0.2">
      <c r="A418" s="96">
        <v>410</v>
      </c>
      <c r="B418" s="132"/>
      <c r="C418" s="132"/>
      <c r="D418" s="132"/>
      <c r="E418" s="132"/>
      <c r="F418" s="132"/>
      <c r="G418" s="59"/>
      <c r="H418" s="59"/>
      <c r="I418" s="59"/>
      <c r="J418" s="59"/>
      <c r="K418" s="59"/>
      <c r="L418" s="59"/>
      <c r="M418" s="59"/>
      <c r="N418" s="59"/>
      <c r="O418" s="59"/>
      <c r="P418" s="59"/>
      <c r="Q418" s="59"/>
      <c r="R418" s="59"/>
      <c r="T418" s="59"/>
      <c r="U418" s="125"/>
      <c r="V418" s="125"/>
      <c r="W418" s="125"/>
      <c r="X418" s="125"/>
      <c r="Y418" s="125"/>
      <c r="Z418" s="125"/>
      <c r="DR418" s="59"/>
    </row>
    <row r="419" spans="1:122" x14ac:dyDescent="0.2">
      <c r="A419" s="96">
        <v>411</v>
      </c>
      <c r="B419" s="132"/>
      <c r="C419" s="132"/>
      <c r="D419" s="132"/>
      <c r="E419" s="132"/>
      <c r="F419" s="132"/>
      <c r="G419" s="59"/>
      <c r="H419" s="59"/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T419" s="59"/>
      <c r="U419" s="125"/>
      <c r="V419" s="125"/>
      <c r="W419" s="125"/>
      <c r="X419" s="125"/>
      <c r="Y419" s="125"/>
      <c r="Z419" s="125"/>
      <c r="DR419" s="59"/>
    </row>
    <row r="420" spans="1:122" x14ac:dyDescent="0.2">
      <c r="A420" s="96">
        <v>412</v>
      </c>
      <c r="B420" s="132"/>
      <c r="C420" s="132"/>
      <c r="D420" s="132"/>
      <c r="E420" s="132"/>
      <c r="F420" s="132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T420" s="59"/>
      <c r="U420" s="125"/>
      <c r="V420" s="125"/>
      <c r="W420" s="125"/>
      <c r="X420" s="125"/>
      <c r="Y420" s="125"/>
      <c r="Z420" s="125"/>
      <c r="DR420" s="59"/>
    </row>
    <row r="421" spans="1:122" x14ac:dyDescent="0.2">
      <c r="A421" s="96">
        <v>413</v>
      </c>
      <c r="B421" s="132"/>
      <c r="C421" s="132"/>
      <c r="D421" s="132"/>
      <c r="E421" s="132"/>
      <c r="F421" s="132"/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T421" s="59"/>
      <c r="U421" s="125"/>
      <c r="V421" s="125"/>
      <c r="W421" s="125"/>
      <c r="X421" s="125"/>
      <c r="Y421" s="125"/>
      <c r="Z421" s="125"/>
      <c r="DR421" s="59"/>
    </row>
    <row r="422" spans="1:122" x14ac:dyDescent="0.2">
      <c r="A422" s="96">
        <v>414</v>
      </c>
      <c r="B422" s="132"/>
      <c r="C422" s="132"/>
      <c r="D422" s="132"/>
      <c r="E422" s="132"/>
      <c r="F422" s="132"/>
      <c r="G422" s="59"/>
      <c r="H422" s="59"/>
      <c r="I422" s="59"/>
      <c r="J422" s="59"/>
      <c r="K422" s="59"/>
      <c r="L422" s="59"/>
      <c r="M422" s="59"/>
      <c r="N422" s="59"/>
      <c r="O422" s="59"/>
      <c r="P422" s="59"/>
      <c r="Q422" s="59"/>
      <c r="R422" s="59"/>
      <c r="T422" s="59"/>
      <c r="U422" s="125"/>
      <c r="V422" s="125"/>
      <c r="W422" s="125"/>
      <c r="X422" s="125"/>
      <c r="Y422" s="125"/>
      <c r="Z422" s="125"/>
      <c r="DR422" s="59"/>
    </row>
    <row r="423" spans="1:122" x14ac:dyDescent="0.2">
      <c r="A423" s="96">
        <v>415</v>
      </c>
      <c r="B423" s="132"/>
      <c r="C423" s="132"/>
      <c r="D423" s="132"/>
      <c r="E423" s="132"/>
      <c r="F423" s="132"/>
      <c r="G423" s="59"/>
      <c r="H423" s="59"/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T423" s="59"/>
      <c r="U423" s="125"/>
      <c r="V423" s="125"/>
      <c r="W423" s="125"/>
      <c r="X423" s="125"/>
      <c r="Y423" s="125"/>
      <c r="Z423" s="125"/>
      <c r="DR423" s="59"/>
    </row>
    <row r="424" spans="1:122" x14ac:dyDescent="0.2">
      <c r="A424" s="96">
        <v>416</v>
      </c>
      <c r="B424" s="132"/>
      <c r="C424" s="132"/>
      <c r="D424" s="132"/>
      <c r="E424" s="132"/>
      <c r="F424" s="132"/>
      <c r="G424" s="59"/>
      <c r="H424" s="59"/>
      <c r="I424" s="59"/>
      <c r="J424" s="59"/>
      <c r="K424" s="59"/>
      <c r="L424" s="59"/>
      <c r="M424" s="59"/>
      <c r="N424" s="59"/>
      <c r="O424" s="59"/>
      <c r="P424" s="59"/>
      <c r="Q424" s="59"/>
      <c r="R424" s="59"/>
      <c r="T424" s="59"/>
      <c r="U424" s="125"/>
      <c r="V424" s="125"/>
      <c r="W424" s="125"/>
      <c r="X424" s="125"/>
      <c r="Y424" s="125"/>
      <c r="Z424" s="125"/>
      <c r="DR424" s="59"/>
    </row>
    <row r="425" spans="1:122" x14ac:dyDescent="0.2">
      <c r="A425" s="96">
        <v>417</v>
      </c>
      <c r="B425" s="132"/>
      <c r="C425" s="132"/>
      <c r="D425" s="132"/>
      <c r="E425" s="132"/>
      <c r="F425" s="132"/>
      <c r="G425" s="59"/>
      <c r="H425" s="59"/>
      <c r="I425" s="59"/>
      <c r="J425" s="59"/>
      <c r="K425" s="59"/>
      <c r="L425" s="59"/>
      <c r="M425" s="59"/>
      <c r="N425" s="59"/>
      <c r="O425" s="59"/>
      <c r="P425" s="59"/>
      <c r="Q425" s="59"/>
      <c r="R425" s="59"/>
      <c r="T425" s="59"/>
      <c r="U425" s="125"/>
      <c r="V425" s="125"/>
      <c r="W425" s="125"/>
      <c r="X425" s="125"/>
      <c r="Y425" s="125"/>
      <c r="Z425" s="125"/>
      <c r="DR425" s="59"/>
    </row>
    <row r="426" spans="1:122" x14ac:dyDescent="0.2">
      <c r="A426" s="96">
        <v>418</v>
      </c>
      <c r="B426" s="132"/>
      <c r="C426" s="132"/>
      <c r="D426" s="132"/>
      <c r="E426" s="132"/>
      <c r="F426" s="132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T426" s="59"/>
      <c r="U426" s="125"/>
      <c r="V426" s="125"/>
      <c r="W426" s="125"/>
      <c r="X426" s="125"/>
      <c r="Y426" s="125"/>
      <c r="Z426" s="125"/>
      <c r="DR426" s="59"/>
    </row>
    <row r="427" spans="1:122" x14ac:dyDescent="0.2">
      <c r="A427" s="96">
        <v>419</v>
      </c>
      <c r="B427" s="132"/>
      <c r="C427" s="132"/>
      <c r="D427" s="132"/>
      <c r="E427" s="132"/>
      <c r="F427" s="132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T427" s="59"/>
      <c r="U427" s="125"/>
      <c r="V427" s="125"/>
      <c r="W427" s="125"/>
      <c r="X427" s="125"/>
      <c r="Y427" s="125"/>
      <c r="Z427" s="125"/>
      <c r="DR427" s="59"/>
    </row>
    <row r="428" spans="1:122" x14ac:dyDescent="0.2">
      <c r="A428" s="96">
        <v>420</v>
      </c>
      <c r="B428" s="132"/>
      <c r="C428" s="132"/>
      <c r="D428" s="132"/>
      <c r="E428" s="132"/>
      <c r="F428" s="132"/>
      <c r="G428" s="59"/>
      <c r="H428" s="59"/>
      <c r="I428" s="59"/>
      <c r="J428" s="59"/>
      <c r="K428" s="59"/>
      <c r="L428" s="59"/>
      <c r="M428" s="59"/>
      <c r="N428" s="59"/>
      <c r="O428" s="59"/>
      <c r="P428" s="59"/>
      <c r="Q428" s="59"/>
      <c r="R428" s="59"/>
      <c r="T428" s="59"/>
      <c r="U428" s="125"/>
      <c r="V428" s="125"/>
      <c r="W428" s="125"/>
      <c r="X428" s="125"/>
      <c r="Y428" s="125"/>
      <c r="Z428" s="125"/>
      <c r="DR428" s="59"/>
    </row>
    <row r="429" spans="1:122" x14ac:dyDescent="0.2">
      <c r="A429" s="96">
        <v>421</v>
      </c>
      <c r="B429" s="132"/>
      <c r="C429" s="132"/>
      <c r="D429" s="132"/>
      <c r="E429" s="132"/>
      <c r="F429" s="132"/>
      <c r="G429" s="59"/>
      <c r="H429" s="59"/>
      <c r="I429" s="59"/>
      <c r="J429" s="59"/>
      <c r="K429" s="59"/>
      <c r="L429" s="59"/>
      <c r="M429" s="59"/>
      <c r="N429" s="59"/>
      <c r="O429" s="59"/>
      <c r="P429" s="59"/>
      <c r="Q429" s="59"/>
      <c r="R429" s="59"/>
      <c r="T429" s="59"/>
      <c r="U429" s="125"/>
      <c r="V429" s="125"/>
      <c r="W429" s="125"/>
      <c r="X429" s="125"/>
      <c r="Y429" s="125"/>
      <c r="Z429" s="125"/>
      <c r="DR429" s="59"/>
    </row>
    <row r="430" spans="1:122" x14ac:dyDescent="0.2">
      <c r="A430" s="96">
        <v>422</v>
      </c>
      <c r="B430" s="132"/>
      <c r="C430" s="132"/>
      <c r="D430" s="132"/>
      <c r="E430" s="132"/>
      <c r="F430" s="132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T430" s="59"/>
      <c r="U430" s="125"/>
      <c r="V430" s="125"/>
      <c r="W430" s="125"/>
      <c r="X430" s="125"/>
      <c r="Y430" s="125"/>
      <c r="Z430" s="125"/>
      <c r="DR430" s="59"/>
    </row>
    <row r="431" spans="1:122" x14ac:dyDescent="0.2">
      <c r="A431" s="96">
        <v>423</v>
      </c>
      <c r="B431" s="132"/>
      <c r="C431" s="132"/>
      <c r="D431" s="132"/>
      <c r="E431" s="132"/>
      <c r="F431" s="132"/>
      <c r="G431" s="59"/>
      <c r="H431" s="59"/>
      <c r="I431" s="59"/>
      <c r="J431" s="59"/>
      <c r="K431" s="59"/>
      <c r="L431" s="59"/>
      <c r="M431" s="59"/>
      <c r="N431" s="59"/>
      <c r="O431" s="59"/>
      <c r="P431" s="59"/>
      <c r="Q431" s="59"/>
      <c r="R431" s="59"/>
      <c r="T431" s="59"/>
      <c r="U431" s="125"/>
      <c r="V431" s="125"/>
      <c r="W431" s="125"/>
      <c r="X431" s="125"/>
      <c r="Y431" s="125"/>
      <c r="Z431" s="125"/>
      <c r="DR431" s="59"/>
    </row>
    <row r="432" spans="1:122" x14ac:dyDescent="0.2">
      <c r="A432" s="96">
        <v>424</v>
      </c>
      <c r="B432" s="132"/>
      <c r="C432" s="132"/>
      <c r="D432" s="132"/>
      <c r="E432" s="132"/>
      <c r="F432" s="132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T432" s="59"/>
      <c r="U432" s="125"/>
      <c r="V432" s="125"/>
      <c r="W432" s="125"/>
      <c r="X432" s="125"/>
      <c r="Y432" s="125"/>
      <c r="Z432" s="125"/>
      <c r="DR432" s="59"/>
    </row>
    <row r="433" spans="1:122" x14ac:dyDescent="0.2">
      <c r="A433" s="96">
        <v>425</v>
      </c>
      <c r="B433" s="132"/>
      <c r="C433" s="132"/>
      <c r="D433" s="132"/>
      <c r="E433" s="132"/>
      <c r="F433" s="132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T433" s="59"/>
      <c r="U433" s="125"/>
      <c r="V433" s="125"/>
      <c r="W433" s="125"/>
      <c r="X433" s="125"/>
      <c r="Y433" s="125"/>
      <c r="Z433" s="125"/>
      <c r="DR433" s="59"/>
    </row>
    <row r="434" spans="1:122" x14ac:dyDescent="0.2">
      <c r="A434" s="96">
        <v>426</v>
      </c>
      <c r="B434" s="132"/>
      <c r="C434" s="132"/>
      <c r="D434" s="132"/>
      <c r="E434" s="132"/>
      <c r="F434" s="132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T434" s="59"/>
      <c r="U434" s="125"/>
      <c r="V434" s="125"/>
      <c r="W434" s="125"/>
      <c r="X434" s="125"/>
      <c r="Y434" s="125"/>
      <c r="Z434" s="125"/>
      <c r="DR434" s="59"/>
    </row>
    <row r="435" spans="1:122" x14ac:dyDescent="0.2">
      <c r="A435" s="96">
        <v>427</v>
      </c>
      <c r="B435" s="132"/>
      <c r="C435" s="132"/>
      <c r="D435" s="132"/>
      <c r="E435" s="132"/>
      <c r="F435" s="132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T435" s="59"/>
      <c r="U435" s="125"/>
      <c r="V435" s="125"/>
      <c r="W435" s="125"/>
      <c r="X435" s="125"/>
      <c r="Y435" s="125"/>
      <c r="Z435" s="125"/>
      <c r="DR435" s="59"/>
    </row>
    <row r="436" spans="1:122" x14ac:dyDescent="0.2">
      <c r="A436" s="96">
        <v>428</v>
      </c>
      <c r="B436" s="132"/>
      <c r="C436" s="132"/>
      <c r="D436" s="132"/>
      <c r="E436" s="132"/>
      <c r="F436" s="132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T436" s="59"/>
      <c r="U436" s="125"/>
      <c r="V436" s="125"/>
      <c r="W436" s="125"/>
      <c r="X436" s="125"/>
      <c r="Y436" s="125"/>
      <c r="Z436" s="125"/>
      <c r="DR436" s="59"/>
    </row>
    <row r="437" spans="1:122" x14ac:dyDescent="0.2">
      <c r="A437" s="96">
        <v>429</v>
      </c>
      <c r="B437" s="132"/>
      <c r="C437" s="132"/>
      <c r="D437" s="132"/>
      <c r="E437" s="132"/>
      <c r="F437" s="132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T437" s="59"/>
      <c r="U437" s="125"/>
      <c r="V437" s="125"/>
      <c r="W437" s="125"/>
      <c r="X437" s="125"/>
      <c r="Y437" s="125"/>
      <c r="Z437" s="125"/>
      <c r="DR437" s="59"/>
    </row>
    <row r="438" spans="1:122" x14ac:dyDescent="0.2">
      <c r="A438" s="96">
        <v>430</v>
      </c>
      <c r="B438" s="132"/>
      <c r="C438" s="132"/>
      <c r="D438" s="132"/>
      <c r="E438" s="132"/>
      <c r="F438" s="132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T438" s="59"/>
      <c r="U438" s="125"/>
      <c r="V438" s="125"/>
      <c r="W438" s="125"/>
      <c r="X438" s="125"/>
      <c r="Y438" s="125"/>
      <c r="Z438" s="125"/>
      <c r="DR438" s="59"/>
    </row>
    <row r="439" spans="1:122" x14ac:dyDescent="0.2">
      <c r="A439" s="96">
        <v>431</v>
      </c>
      <c r="B439" s="132"/>
      <c r="C439" s="132"/>
      <c r="D439" s="132"/>
      <c r="E439" s="132"/>
      <c r="F439" s="132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T439" s="59"/>
      <c r="U439" s="125"/>
      <c r="V439" s="125"/>
      <c r="W439" s="125"/>
      <c r="X439" s="125"/>
      <c r="Y439" s="125"/>
      <c r="Z439" s="125"/>
      <c r="DR439" s="59"/>
    </row>
    <row r="440" spans="1:122" x14ac:dyDescent="0.2">
      <c r="A440" s="96">
        <v>432</v>
      </c>
      <c r="B440" s="132"/>
      <c r="C440" s="132"/>
      <c r="D440" s="132"/>
      <c r="E440" s="132"/>
      <c r="F440" s="132"/>
      <c r="G440" s="59"/>
      <c r="H440" s="59"/>
      <c r="I440" s="59"/>
      <c r="J440" s="59"/>
      <c r="K440" s="59"/>
      <c r="L440" s="59"/>
      <c r="M440" s="59"/>
      <c r="N440" s="59"/>
      <c r="O440" s="59"/>
      <c r="P440" s="59"/>
      <c r="Q440" s="59"/>
      <c r="R440" s="59"/>
      <c r="T440" s="59"/>
      <c r="U440" s="125"/>
      <c r="V440" s="125"/>
      <c r="W440" s="125"/>
      <c r="X440" s="125"/>
      <c r="Y440" s="125"/>
      <c r="Z440" s="125"/>
      <c r="DR440" s="59"/>
    </row>
    <row r="441" spans="1:122" x14ac:dyDescent="0.2">
      <c r="A441" s="96">
        <v>433</v>
      </c>
      <c r="B441" s="132"/>
      <c r="C441" s="132"/>
      <c r="D441" s="132"/>
      <c r="E441" s="132"/>
      <c r="F441" s="132"/>
      <c r="G441" s="59"/>
      <c r="H441" s="59"/>
      <c r="I441" s="59"/>
      <c r="J441" s="59"/>
      <c r="K441" s="59"/>
      <c r="L441" s="59"/>
      <c r="M441" s="59"/>
      <c r="N441" s="59"/>
      <c r="O441" s="59"/>
      <c r="P441" s="59"/>
      <c r="Q441" s="59"/>
      <c r="R441" s="59"/>
      <c r="T441" s="59"/>
      <c r="U441" s="125"/>
      <c r="V441" s="125"/>
      <c r="W441" s="125"/>
      <c r="X441" s="125"/>
      <c r="Y441" s="125"/>
      <c r="Z441" s="125"/>
      <c r="DR441" s="59"/>
    </row>
    <row r="442" spans="1:122" x14ac:dyDescent="0.2">
      <c r="A442" s="96">
        <v>434</v>
      </c>
      <c r="B442" s="132"/>
      <c r="C442" s="132"/>
      <c r="D442" s="132"/>
      <c r="E442" s="132"/>
      <c r="F442" s="132"/>
      <c r="G442" s="59"/>
      <c r="H442" s="59"/>
      <c r="I442" s="59"/>
      <c r="J442" s="59"/>
      <c r="K442" s="59"/>
      <c r="L442" s="59"/>
      <c r="M442" s="59"/>
      <c r="N442" s="59"/>
      <c r="O442" s="59"/>
      <c r="P442" s="59"/>
      <c r="Q442" s="59"/>
      <c r="R442" s="59"/>
      <c r="T442" s="59"/>
      <c r="U442" s="125"/>
      <c r="V442" s="125"/>
      <c r="W442" s="125"/>
      <c r="X442" s="125"/>
      <c r="Y442" s="125"/>
      <c r="Z442" s="125"/>
      <c r="DR442" s="59"/>
    </row>
    <row r="443" spans="1:122" x14ac:dyDescent="0.2">
      <c r="A443" s="96">
        <v>435</v>
      </c>
      <c r="B443" s="132"/>
      <c r="C443" s="132"/>
      <c r="D443" s="132"/>
      <c r="E443" s="132"/>
      <c r="F443" s="132"/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  <c r="T443" s="59"/>
      <c r="U443" s="125"/>
      <c r="V443" s="125"/>
      <c r="W443" s="125"/>
      <c r="X443" s="125"/>
      <c r="Y443" s="125"/>
      <c r="Z443" s="125"/>
      <c r="DR443" s="59"/>
    </row>
    <row r="444" spans="1:122" x14ac:dyDescent="0.2">
      <c r="A444" s="96">
        <v>436</v>
      </c>
      <c r="B444" s="132"/>
      <c r="C444" s="132"/>
      <c r="D444" s="132"/>
      <c r="E444" s="132"/>
      <c r="F444" s="132"/>
      <c r="G444" s="59"/>
      <c r="H444" s="59"/>
      <c r="I444" s="59"/>
      <c r="J444" s="59"/>
      <c r="K444" s="59"/>
      <c r="L444" s="59"/>
      <c r="M444" s="59"/>
      <c r="N444" s="59"/>
      <c r="O444" s="59"/>
      <c r="P444" s="59"/>
      <c r="Q444" s="59"/>
      <c r="R444" s="59"/>
      <c r="T444" s="59"/>
      <c r="U444" s="125"/>
      <c r="V444" s="125"/>
      <c r="W444" s="125"/>
      <c r="X444" s="125"/>
      <c r="Y444" s="125"/>
      <c r="Z444" s="125"/>
      <c r="DR444" s="59"/>
    </row>
    <row r="445" spans="1:122" x14ac:dyDescent="0.2">
      <c r="A445" s="96">
        <v>437</v>
      </c>
      <c r="B445" s="132"/>
      <c r="C445" s="132"/>
      <c r="D445" s="132"/>
      <c r="E445" s="132"/>
      <c r="F445" s="132"/>
      <c r="G445" s="59"/>
      <c r="H445" s="59"/>
      <c r="I445" s="59"/>
      <c r="J445" s="59"/>
      <c r="K445" s="59"/>
      <c r="L445" s="59"/>
      <c r="M445" s="59"/>
      <c r="N445" s="59"/>
      <c r="O445" s="59"/>
      <c r="P445" s="59"/>
      <c r="Q445" s="59"/>
      <c r="R445" s="59"/>
      <c r="T445" s="59"/>
      <c r="U445" s="125"/>
      <c r="V445" s="125"/>
      <c r="W445" s="125"/>
      <c r="X445" s="125"/>
      <c r="Y445" s="125"/>
      <c r="Z445" s="125"/>
      <c r="DR445" s="59"/>
    </row>
    <row r="446" spans="1:122" x14ac:dyDescent="0.2">
      <c r="A446" s="96">
        <v>438</v>
      </c>
      <c r="B446" s="132"/>
      <c r="C446" s="132"/>
      <c r="D446" s="132"/>
      <c r="E446" s="132"/>
      <c r="F446" s="132"/>
      <c r="G446" s="59"/>
      <c r="H446" s="59"/>
      <c r="I446" s="59"/>
      <c r="J446" s="59"/>
      <c r="K446" s="59"/>
      <c r="L446" s="59"/>
      <c r="M446" s="59"/>
      <c r="N446" s="59"/>
      <c r="O446" s="59"/>
      <c r="P446" s="59"/>
      <c r="Q446" s="59"/>
      <c r="R446" s="59"/>
      <c r="T446" s="59"/>
      <c r="U446" s="125"/>
      <c r="V446" s="125"/>
      <c r="W446" s="125"/>
      <c r="X446" s="125"/>
      <c r="Y446" s="125"/>
      <c r="Z446" s="125"/>
      <c r="DR446" s="59"/>
    </row>
    <row r="447" spans="1:122" x14ac:dyDescent="0.2">
      <c r="A447" s="96">
        <v>439</v>
      </c>
      <c r="B447" s="132"/>
      <c r="C447" s="132"/>
      <c r="D447" s="132"/>
      <c r="E447" s="132"/>
      <c r="F447" s="132"/>
      <c r="G447" s="59"/>
      <c r="H447" s="59"/>
      <c r="I447" s="59"/>
      <c r="J447" s="59"/>
      <c r="K447" s="59"/>
      <c r="L447" s="59"/>
      <c r="M447" s="59"/>
      <c r="N447" s="59"/>
      <c r="O447" s="59"/>
      <c r="P447" s="59"/>
      <c r="Q447" s="59"/>
      <c r="R447" s="59"/>
      <c r="T447" s="59"/>
      <c r="U447" s="125"/>
      <c r="V447" s="125"/>
      <c r="W447" s="125"/>
      <c r="X447" s="125"/>
      <c r="Y447" s="125"/>
      <c r="Z447" s="125"/>
      <c r="DR447" s="59"/>
    </row>
    <row r="448" spans="1:122" x14ac:dyDescent="0.2">
      <c r="A448" s="96">
        <v>440</v>
      </c>
      <c r="B448" s="132"/>
      <c r="C448" s="132"/>
      <c r="D448" s="132"/>
      <c r="E448" s="132"/>
      <c r="F448" s="132"/>
      <c r="G448" s="59"/>
      <c r="H448" s="59"/>
      <c r="I448" s="59"/>
      <c r="J448" s="59"/>
      <c r="K448" s="59"/>
      <c r="L448" s="59"/>
      <c r="M448" s="59"/>
      <c r="N448" s="59"/>
      <c r="O448" s="59"/>
      <c r="P448" s="59"/>
      <c r="Q448" s="59"/>
      <c r="R448" s="59"/>
      <c r="T448" s="59"/>
      <c r="U448" s="125"/>
      <c r="V448" s="125"/>
      <c r="W448" s="125"/>
      <c r="X448" s="125"/>
      <c r="Y448" s="125"/>
      <c r="Z448" s="125"/>
      <c r="DR448" s="59"/>
    </row>
    <row r="449" spans="1:122" x14ac:dyDescent="0.2">
      <c r="A449" s="96">
        <v>441</v>
      </c>
      <c r="B449" s="132"/>
      <c r="C449" s="132"/>
      <c r="D449" s="132"/>
      <c r="E449" s="132"/>
      <c r="F449" s="132"/>
      <c r="G449" s="59"/>
      <c r="H449" s="59"/>
      <c r="I449" s="59"/>
      <c r="J449" s="59"/>
      <c r="K449" s="59"/>
      <c r="L449" s="59"/>
      <c r="M449" s="59"/>
      <c r="N449" s="59"/>
      <c r="O449" s="59"/>
      <c r="P449" s="59"/>
      <c r="Q449" s="59"/>
      <c r="R449" s="59"/>
      <c r="T449" s="59"/>
      <c r="U449" s="125"/>
      <c r="V449" s="125"/>
      <c r="W449" s="125"/>
      <c r="X449" s="125"/>
      <c r="Y449" s="125"/>
      <c r="Z449" s="125"/>
      <c r="DR449" s="59"/>
    </row>
    <row r="450" spans="1:122" x14ac:dyDescent="0.2">
      <c r="A450" s="96">
        <v>442</v>
      </c>
      <c r="B450" s="132"/>
      <c r="C450" s="132"/>
      <c r="D450" s="132"/>
      <c r="E450" s="132"/>
      <c r="F450" s="132"/>
      <c r="G450" s="59"/>
      <c r="H450" s="59"/>
      <c r="I450" s="59"/>
      <c r="J450" s="59"/>
      <c r="K450" s="59"/>
      <c r="L450" s="59"/>
      <c r="M450" s="59"/>
      <c r="N450" s="59"/>
      <c r="O450" s="59"/>
      <c r="P450" s="59"/>
      <c r="Q450" s="59"/>
      <c r="R450" s="59"/>
      <c r="T450" s="59"/>
      <c r="U450" s="125"/>
      <c r="V450" s="125"/>
      <c r="W450" s="125"/>
      <c r="X450" s="125"/>
      <c r="Y450" s="125"/>
      <c r="Z450" s="125"/>
      <c r="DR450" s="59"/>
    </row>
    <row r="451" spans="1:122" x14ac:dyDescent="0.2">
      <c r="A451" s="96">
        <v>443</v>
      </c>
      <c r="B451" s="132"/>
      <c r="C451" s="132"/>
      <c r="D451" s="132"/>
      <c r="E451" s="132"/>
      <c r="F451" s="132"/>
      <c r="G451" s="59"/>
      <c r="H451" s="59"/>
      <c r="I451" s="59"/>
      <c r="J451" s="59"/>
      <c r="K451" s="59"/>
      <c r="L451" s="59"/>
      <c r="M451" s="59"/>
      <c r="N451" s="59"/>
      <c r="O451" s="59"/>
      <c r="P451" s="59"/>
      <c r="Q451" s="59"/>
      <c r="R451" s="59"/>
      <c r="T451" s="59"/>
      <c r="U451" s="125"/>
      <c r="V451" s="125"/>
      <c r="W451" s="125"/>
      <c r="X451" s="125"/>
      <c r="Y451" s="125"/>
      <c r="Z451" s="125"/>
      <c r="DR451" s="59"/>
    </row>
    <row r="452" spans="1:122" x14ac:dyDescent="0.2">
      <c r="A452" s="96">
        <v>444</v>
      </c>
      <c r="B452" s="132"/>
      <c r="C452" s="132"/>
      <c r="D452" s="132"/>
      <c r="E452" s="132"/>
      <c r="F452" s="132"/>
      <c r="G452" s="59"/>
      <c r="H452" s="59"/>
      <c r="I452" s="59"/>
      <c r="J452" s="59"/>
      <c r="K452" s="59"/>
      <c r="L452" s="59"/>
      <c r="M452" s="59"/>
      <c r="N452" s="59"/>
      <c r="O452" s="59"/>
      <c r="P452" s="59"/>
      <c r="Q452" s="59"/>
      <c r="R452" s="59"/>
      <c r="T452" s="59"/>
      <c r="U452" s="125"/>
      <c r="V452" s="125"/>
      <c r="W452" s="125"/>
      <c r="X452" s="125"/>
      <c r="Y452" s="125"/>
      <c r="Z452" s="125"/>
      <c r="DR452" s="59"/>
    </row>
    <row r="453" spans="1:122" x14ac:dyDescent="0.2">
      <c r="A453" s="96">
        <v>445</v>
      </c>
      <c r="B453" s="132"/>
      <c r="C453" s="132"/>
      <c r="D453" s="132"/>
      <c r="E453" s="132"/>
      <c r="F453" s="132"/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/>
      <c r="T453" s="59"/>
      <c r="U453" s="125"/>
      <c r="V453" s="125"/>
      <c r="W453" s="125"/>
      <c r="X453" s="125"/>
      <c r="Y453" s="125"/>
      <c r="Z453" s="125"/>
      <c r="DR453" s="59"/>
    </row>
    <row r="454" spans="1:122" x14ac:dyDescent="0.2">
      <c r="A454" s="96">
        <v>446</v>
      </c>
      <c r="B454" s="132"/>
      <c r="C454" s="132"/>
      <c r="D454" s="132"/>
      <c r="E454" s="132"/>
      <c r="F454" s="132"/>
      <c r="G454" s="59"/>
      <c r="H454" s="59"/>
      <c r="I454" s="59"/>
      <c r="J454" s="59"/>
      <c r="K454" s="59"/>
      <c r="L454" s="59"/>
      <c r="M454" s="59"/>
      <c r="N454" s="59"/>
      <c r="O454" s="59"/>
      <c r="P454" s="59"/>
      <c r="Q454" s="59"/>
      <c r="R454" s="59"/>
      <c r="T454" s="59"/>
      <c r="U454" s="125"/>
      <c r="V454" s="125"/>
      <c r="W454" s="125"/>
      <c r="X454" s="125"/>
      <c r="Y454" s="125"/>
      <c r="Z454" s="125"/>
      <c r="DR454" s="59"/>
    </row>
    <row r="455" spans="1:122" x14ac:dyDescent="0.2">
      <c r="A455" s="96">
        <v>447</v>
      </c>
      <c r="B455" s="132"/>
      <c r="C455" s="132"/>
      <c r="D455" s="132"/>
      <c r="E455" s="132"/>
      <c r="F455" s="132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59"/>
      <c r="R455" s="59"/>
      <c r="T455" s="59"/>
      <c r="U455" s="125"/>
      <c r="V455" s="125"/>
      <c r="W455" s="125"/>
      <c r="X455" s="125"/>
      <c r="Y455" s="125"/>
      <c r="Z455" s="125"/>
      <c r="DR455" s="59"/>
    </row>
    <row r="456" spans="1:122" x14ac:dyDescent="0.2">
      <c r="A456" s="96">
        <v>448</v>
      </c>
      <c r="B456" s="132"/>
      <c r="C456" s="132"/>
      <c r="D456" s="132"/>
      <c r="E456" s="132"/>
      <c r="F456" s="132"/>
      <c r="G456" s="59"/>
      <c r="H456" s="59"/>
      <c r="I456" s="59"/>
      <c r="J456" s="59"/>
      <c r="K456" s="59"/>
      <c r="L456" s="59"/>
      <c r="M456" s="59"/>
      <c r="N456" s="59"/>
      <c r="O456" s="59"/>
      <c r="P456" s="59"/>
      <c r="Q456" s="59"/>
      <c r="R456" s="59"/>
      <c r="T456" s="59"/>
      <c r="U456" s="125"/>
      <c r="V456" s="125"/>
      <c r="W456" s="125"/>
      <c r="X456" s="125"/>
      <c r="Y456" s="125"/>
      <c r="Z456" s="125"/>
      <c r="DR456" s="59"/>
    </row>
    <row r="457" spans="1:122" x14ac:dyDescent="0.2">
      <c r="A457" s="96">
        <v>449</v>
      </c>
      <c r="B457" s="132"/>
      <c r="C457" s="132"/>
      <c r="D457" s="132"/>
      <c r="E457" s="132"/>
      <c r="F457" s="132"/>
      <c r="G457" s="59"/>
      <c r="H457" s="59"/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T457" s="59"/>
      <c r="U457" s="125"/>
      <c r="V457" s="125"/>
      <c r="W457" s="125"/>
      <c r="X457" s="125"/>
      <c r="Y457" s="125"/>
      <c r="Z457" s="125"/>
      <c r="DR457" s="59"/>
    </row>
    <row r="458" spans="1:122" x14ac:dyDescent="0.2">
      <c r="A458" s="96">
        <v>450</v>
      </c>
      <c r="B458" s="132"/>
      <c r="C458" s="132"/>
      <c r="D458" s="132"/>
      <c r="E458" s="132"/>
      <c r="F458" s="132"/>
      <c r="G458" s="5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T458" s="59"/>
      <c r="U458" s="125"/>
      <c r="V458" s="125"/>
      <c r="W458" s="125"/>
      <c r="X458" s="125"/>
      <c r="Y458" s="125"/>
      <c r="Z458" s="125"/>
      <c r="DR458" s="59"/>
    </row>
    <row r="459" spans="1:122" x14ac:dyDescent="0.2">
      <c r="A459" s="96">
        <v>451</v>
      </c>
      <c r="B459" s="132"/>
      <c r="C459" s="132"/>
      <c r="D459" s="132"/>
      <c r="E459" s="132"/>
      <c r="F459" s="132"/>
      <c r="G459" s="59"/>
      <c r="H459" s="59"/>
      <c r="I459" s="59"/>
      <c r="J459" s="59"/>
      <c r="K459" s="59"/>
      <c r="L459" s="59"/>
      <c r="M459" s="59"/>
      <c r="N459" s="59"/>
      <c r="O459" s="59"/>
      <c r="P459" s="59"/>
      <c r="Q459" s="59"/>
      <c r="R459" s="59"/>
      <c r="T459" s="59"/>
      <c r="U459" s="125"/>
      <c r="V459" s="125"/>
      <c r="W459" s="125"/>
      <c r="X459" s="125"/>
      <c r="Y459" s="125"/>
      <c r="Z459" s="125"/>
      <c r="DR459" s="59"/>
    </row>
    <row r="460" spans="1:122" x14ac:dyDescent="0.2">
      <c r="A460" s="96">
        <v>452</v>
      </c>
      <c r="B460" s="132"/>
      <c r="C460" s="132"/>
      <c r="D460" s="132"/>
      <c r="E460" s="132"/>
      <c r="F460" s="132"/>
      <c r="G460" s="59"/>
      <c r="H460" s="59"/>
      <c r="I460" s="59"/>
      <c r="J460" s="59"/>
      <c r="K460" s="59"/>
      <c r="L460" s="59"/>
      <c r="M460" s="59"/>
      <c r="N460" s="59"/>
      <c r="O460" s="59"/>
      <c r="P460" s="59"/>
      <c r="Q460" s="59"/>
      <c r="R460" s="59"/>
      <c r="T460" s="59"/>
      <c r="U460" s="125"/>
      <c r="V460" s="125"/>
      <c r="W460" s="125"/>
      <c r="X460" s="125"/>
      <c r="Y460" s="125"/>
      <c r="Z460" s="125"/>
      <c r="DR460" s="59"/>
    </row>
    <row r="461" spans="1:122" x14ac:dyDescent="0.2">
      <c r="A461" s="96">
        <v>453</v>
      </c>
      <c r="B461" s="132"/>
      <c r="C461" s="132"/>
      <c r="D461" s="132"/>
      <c r="E461" s="132"/>
      <c r="F461" s="132"/>
      <c r="G461" s="59"/>
      <c r="H461" s="59"/>
      <c r="I461" s="59"/>
      <c r="J461" s="59"/>
      <c r="K461" s="59"/>
      <c r="L461" s="59"/>
      <c r="M461" s="59"/>
      <c r="N461" s="59"/>
      <c r="O461" s="59"/>
      <c r="P461" s="59"/>
      <c r="Q461" s="59"/>
      <c r="R461" s="59"/>
      <c r="T461" s="59"/>
      <c r="U461" s="125"/>
      <c r="V461" s="125"/>
      <c r="W461" s="125"/>
      <c r="X461" s="125"/>
      <c r="Y461" s="125"/>
      <c r="Z461" s="125"/>
      <c r="DR461" s="59"/>
    </row>
    <row r="462" spans="1:122" x14ac:dyDescent="0.2">
      <c r="A462" s="96">
        <v>454</v>
      </c>
      <c r="B462" s="132"/>
      <c r="C462" s="132"/>
      <c r="D462" s="132"/>
      <c r="E462" s="132"/>
      <c r="F462" s="132"/>
      <c r="G462" s="59"/>
      <c r="H462" s="59"/>
      <c r="I462" s="59"/>
      <c r="J462" s="59"/>
      <c r="K462" s="59"/>
      <c r="L462" s="59"/>
      <c r="M462" s="59"/>
      <c r="N462" s="59"/>
      <c r="O462" s="59"/>
      <c r="P462" s="59"/>
      <c r="Q462" s="59"/>
      <c r="R462" s="59"/>
      <c r="T462" s="59"/>
      <c r="U462" s="125"/>
      <c r="V462" s="125"/>
      <c r="W462" s="125"/>
      <c r="X462" s="125"/>
      <c r="Y462" s="125"/>
      <c r="Z462" s="125"/>
      <c r="DR462" s="59"/>
    </row>
    <row r="463" spans="1:122" x14ac:dyDescent="0.2">
      <c r="A463" s="96">
        <v>455</v>
      </c>
      <c r="B463" s="132"/>
      <c r="C463" s="132"/>
      <c r="D463" s="132"/>
      <c r="E463" s="132"/>
      <c r="F463" s="132"/>
      <c r="G463" s="59"/>
      <c r="H463" s="59"/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T463" s="59"/>
      <c r="U463" s="125"/>
      <c r="V463" s="125"/>
      <c r="W463" s="125"/>
      <c r="X463" s="125"/>
      <c r="Y463" s="125"/>
      <c r="Z463" s="125"/>
      <c r="DR463" s="59"/>
    </row>
    <row r="464" spans="1:122" x14ac:dyDescent="0.2">
      <c r="A464" s="96">
        <v>456</v>
      </c>
      <c r="B464" s="132"/>
      <c r="C464" s="132"/>
      <c r="D464" s="132"/>
      <c r="E464" s="132"/>
      <c r="F464" s="132"/>
      <c r="G464" s="59"/>
      <c r="H464" s="59"/>
      <c r="I464" s="59"/>
      <c r="J464" s="59"/>
      <c r="K464" s="59"/>
      <c r="L464" s="59"/>
      <c r="M464" s="59"/>
      <c r="N464" s="59"/>
      <c r="O464" s="59"/>
      <c r="P464" s="59"/>
      <c r="Q464" s="59"/>
      <c r="R464" s="59"/>
      <c r="T464" s="59"/>
      <c r="U464" s="125"/>
      <c r="V464" s="125"/>
      <c r="W464" s="125"/>
      <c r="X464" s="125"/>
      <c r="Y464" s="125"/>
      <c r="Z464" s="125"/>
      <c r="DR464" s="59"/>
    </row>
    <row r="465" spans="1:122" x14ac:dyDescent="0.2">
      <c r="A465" s="96">
        <v>457</v>
      </c>
      <c r="B465" s="132"/>
      <c r="C465" s="132"/>
      <c r="D465" s="132"/>
      <c r="E465" s="132"/>
      <c r="F465" s="132"/>
      <c r="G465" s="59"/>
      <c r="H465" s="59"/>
      <c r="I465" s="59"/>
      <c r="J465" s="59"/>
      <c r="K465" s="59"/>
      <c r="L465" s="59"/>
      <c r="M465" s="59"/>
      <c r="N465" s="59"/>
      <c r="O465" s="59"/>
      <c r="P465" s="59"/>
      <c r="Q465" s="59"/>
      <c r="R465" s="59"/>
      <c r="T465" s="59"/>
      <c r="U465" s="125"/>
      <c r="V465" s="125"/>
      <c r="W465" s="125"/>
      <c r="X465" s="125"/>
      <c r="Y465" s="125"/>
      <c r="Z465" s="125"/>
      <c r="DR465" s="59"/>
    </row>
    <row r="466" spans="1:122" x14ac:dyDescent="0.2">
      <c r="A466" s="96">
        <v>458</v>
      </c>
      <c r="B466" s="132"/>
      <c r="C466" s="132"/>
      <c r="D466" s="132"/>
      <c r="E466" s="132"/>
      <c r="F466" s="132"/>
      <c r="G466" s="59"/>
      <c r="H466" s="59"/>
      <c r="I466" s="59"/>
      <c r="J466" s="59"/>
      <c r="K466" s="59"/>
      <c r="L466" s="59"/>
      <c r="M466" s="59"/>
      <c r="N466" s="59"/>
      <c r="O466" s="59"/>
      <c r="P466" s="59"/>
      <c r="Q466" s="59"/>
      <c r="R466" s="59"/>
      <c r="T466" s="59"/>
      <c r="U466" s="125"/>
      <c r="V466" s="125"/>
      <c r="W466" s="125"/>
      <c r="X466" s="125"/>
      <c r="Y466" s="125"/>
      <c r="Z466" s="125"/>
      <c r="DR466" s="59"/>
    </row>
    <row r="467" spans="1:122" x14ac:dyDescent="0.2">
      <c r="A467" s="96">
        <v>459</v>
      </c>
      <c r="B467" s="132"/>
      <c r="C467" s="132"/>
      <c r="D467" s="132"/>
      <c r="E467" s="132"/>
      <c r="F467" s="132"/>
      <c r="G467" s="59"/>
      <c r="H467" s="59"/>
      <c r="I467" s="59"/>
      <c r="J467" s="59"/>
      <c r="K467" s="59"/>
      <c r="L467" s="59"/>
      <c r="M467" s="59"/>
      <c r="N467" s="59"/>
      <c r="O467" s="59"/>
      <c r="P467" s="59"/>
      <c r="Q467" s="59"/>
      <c r="R467" s="59"/>
      <c r="T467" s="59"/>
      <c r="U467" s="125"/>
      <c r="V467" s="125"/>
      <c r="W467" s="125"/>
      <c r="X467" s="125"/>
      <c r="Y467" s="125"/>
      <c r="Z467" s="125"/>
      <c r="DR467" s="59"/>
    </row>
    <row r="468" spans="1:122" x14ac:dyDescent="0.2">
      <c r="A468" s="96">
        <v>460</v>
      </c>
      <c r="B468" s="132"/>
      <c r="C468" s="132"/>
      <c r="D468" s="132"/>
      <c r="E468" s="132"/>
      <c r="F468" s="132"/>
      <c r="G468" s="59"/>
      <c r="H468" s="59"/>
      <c r="I468" s="59"/>
      <c r="J468" s="59"/>
      <c r="K468" s="59"/>
      <c r="L468" s="59"/>
      <c r="M468" s="59"/>
      <c r="N468" s="59"/>
      <c r="O468" s="59"/>
      <c r="P468" s="59"/>
      <c r="Q468" s="59"/>
      <c r="R468" s="59"/>
      <c r="T468" s="59"/>
      <c r="U468" s="125"/>
      <c r="V468" s="125"/>
      <c r="W468" s="125"/>
      <c r="X468" s="125"/>
      <c r="Y468" s="125"/>
      <c r="Z468" s="125"/>
      <c r="DR468" s="59"/>
    </row>
    <row r="469" spans="1:122" x14ac:dyDescent="0.2">
      <c r="A469" s="96">
        <v>461</v>
      </c>
      <c r="B469" s="132"/>
      <c r="C469" s="132"/>
      <c r="D469" s="132"/>
      <c r="E469" s="132"/>
      <c r="F469" s="132"/>
      <c r="G469" s="59"/>
      <c r="H469" s="59"/>
      <c r="I469" s="59"/>
      <c r="J469" s="59"/>
      <c r="K469" s="59"/>
      <c r="L469" s="59"/>
      <c r="M469" s="59"/>
      <c r="N469" s="59"/>
      <c r="O469" s="59"/>
      <c r="P469" s="59"/>
      <c r="Q469" s="59"/>
      <c r="R469" s="59"/>
      <c r="T469" s="59"/>
      <c r="U469" s="125"/>
      <c r="V469" s="125"/>
      <c r="W469" s="125"/>
      <c r="X469" s="125"/>
      <c r="Y469" s="125"/>
      <c r="Z469" s="125"/>
      <c r="DR469" s="59"/>
    </row>
    <row r="470" spans="1:122" x14ac:dyDescent="0.2">
      <c r="A470" s="96">
        <v>462</v>
      </c>
      <c r="B470" s="132"/>
      <c r="C470" s="132"/>
      <c r="D470" s="132"/>
      <c r="E470" s="132"/>
      <c r="F470" s="132"/>
      <c r="G470" s="59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T470" s="59"/>
      <c r="U470" s="125"/>
      <c r="V470" s="125"/>
      <c r="W470" s="125"/>
      <c r="X470" s="125"/>
      <c r="Y470" s="125"/>
      <c r="Z470" s="125"/>
      <c r="DR470" s="59"/>
    </row>
    <row r="471" spans="1:122" x14ac:dyDescent="0.2">
      <c r="A471" s="96">
        <v>463</v>
      </c>
      <c r="B471" s="132"/>
      <c r="C471" s="132"/>
      <c r="D471" s="132"/>
      <c r="E471" s="132"/>
      <c r="F471" s="132"/>
      <c r="G471" s="59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T471" s="59"/>
      <c r="U471" s="125"/>
      <c r="V471" s="125"/>
      <c r="W471" s="125"/>
      <c r="X471" s="125"/>
      <c r="Y471" s="125"/>
      <c r="Z471" s="125"/>
      <c r="DR471" s="59"/>
    </row>
    <row r="472" spans="1:122" x14ac:dyDescent="0.2">
      <c r="A472" s="96">
        <v>464</v>
      </c>
      <c r="B472" s="132"/>
      <c r="C472" s="132"/>
      <c r="D472" s="132"/>
      <c r="E472" s="132"/>
      <c r="F472" s="132"/>
      <c r="G472" s="59"/>
      <c r="H472" s="59"/>
      <c r="I472" s="59"/>
      <c r="J472" s="59"/>
      <c r="K472" s="59"/>
      <c r="L472" s="59"/>
      <c r="M472" s="59"/>
      <c r="N472" s="59"/>
      <c r="O472" s="59"/>
      <c r="P472" s="59"/>
      <c r="Q472" s="59"/>
      <c r="R472" s="59"/>
      <c r="T472" s="59"/>
      <c r="U472" s="125"/>
      <c r="V472" s="125"/>
      <c r="W472" s="125"/>
      <c r="X472" s="125"/>
      <c r="Y472" s="125"/>
      <c r="Z472" s="125"/>
      <c r="DR472" s="59"/>
    </row>
    <row r="473" spans="1:122" x14ac:dyDescent="0.2">
      <c r="A473" s="96">
        <v>465</v>
      </c>
      <c r="B473" s="132"/>
      <c r="C473" s="132"/>
      <c r="D473" s="132"/>
      <c r="E473" s="132"/>
      <c r="F473" s="132"/>
      <c r="G473" s="59"/>
      <c r="H473" s="59"/>
      <c r="I473" s="59"/>
      <c r="J473" s="59"/>
      <c r="K473" s="59"/>
      <c r="L473" s="59"/>
      <c r="M473" s="59"/>
      <c r="N473" s="59"/>
      <c r="O473" s="59"/>
      <c r="P473" s="59"/>
      <c r="Q473" s="59"/>
      <c r="R473" s="59"/>
      <c r="T473" s="59"/>
      <c r="U473" s="125"/>
      <c r="V473" s="125"/>
      <c r="W473" s="125"/>
      <c r="X473" s="125"/>
      <c r="Y473" s="125"/>
      <c r="Z473" s="125"/>
      <c r="DR473" s="59"/>
    </row>
    <row r="474" spans="1:122" x14ac:dyDescent="0.2">
      <c r="A474" s="96">
        <v>466</v>
      </c>
      <c r="B474" s="132"/>
      <c r="C474" s="132"/>
      <c r="D474" s="132"/>
      <c r="E474" s="132"/>
      <c r="F474" s="132"/>
      <c r="G474" s="59"/>
      <c r="H474" s="59"/>
      <c r="I474" s="59"/>
      <c r="J474" s="59"/>
      <c r="K474" s="59"/>
      <c r="L474" s="59"/>
      <c r="M474" s="59"/>
      <c r="N474" s="59"/>
      <c r="O474" s="59"/>
      <c r="P474" s="59"/>
      <c r="Q474" s="59"/>
      <c r="R474" s="59"/>
      <c r="T474" s="59"/>
      <c r="U474" s="125"/>
      <c r="V474" s="125"/>
      <c r="W474" s="125"/>
      <c r="X474" s="125"/>
      <c r="Y474" s="125"/>
      <c r="Z474" s="125"/>
      <c r="DR474" s="59"/>
    </row>
    <row r="475" spans="1:122" x14ac:dyDescent="0.2">
      <c r="A475" s="96">
        <v>467</v>
      </c>
      <c r="B475" s="132"/>
      <c r="C475" s="132"/>
      <c r="D475" s="132"/>
      <c r="E475" s="132"/>
      <c r="F475" s="132"/>
      <c r="G475" s="59"/>
      <c r="H475" s="59"/>
      <c r="I475" s="59"/>
      <c r="J475" s="59"/>
      <c r="K475" s="59"/>
      <c r="L475" s="59"/>
      <c r="M475" s="59"/>
      <c r="N475" s="59"/>
      <c r="O475" s="59"/>
      <c r="P475" s="59"/>
      <c r="Q475" s="59"/>
      <c r="R475" s="59"/>
      <c r="T475" s="59"/>
      <c r="U475" s="125"/>
      <c r="V475" s="125"/>
      <c r="W475" s="125"/>
      <c r="X475" s="125"/>
      <c r="Y475" s="125"/>
      <c r="Z475" s="125"/>
      <c r="DR475" s="59"/>
    </row>
    <row r="476" spans="1:122" x14ac:dyDescent="0.2">
      <c r="A476" s="96">
        <v>468</v>
      </c>
      <c r="B476" s="132"/>
      <c r="C476" s="132"/>
      <c r="D476" s="132"/>
      <c r="E476" s="132"/>
      <c r="F476" s="132"/>
      <c r="G476" s="59"/>
      <c r="H476" s="59"/>
      <c r="I476" s="59"/>
      <c r="J476" s="59"/>
      <c r="K476" s="59"/>
      <c r="L476" s="59"/>
      <c r="M476" s="59"/>
      <c r="N476" s="59"/>
      <c r="O476" s="59"/>
      <c r="P476" s="59"/>
      <c r="Q476" s="59"/>
      <c r="R476" s="59"/>
      <c r="T476" s="59"/>
      <c r="U476" s="125"/>
      <c r="V476" s="125"/>
      <c r="W476" s="125"/>
      <c r="X476" s="125"/>
      <c r="Y476" s="125"/>
      <c r="Z476" s="125"/>
      <c r="DR476" s="59"/>
    </row>
    <row r="477" spans="1:122" x14ac:dyDescent="0.2">
      <c r="A477" s="96">
        <v>469</v>
      </c>
      <c r="B477" s="132"/>
      <c r="C477" s="132"/>
      <c r="D477" s="132"/>
      <c r="E477" s="132"/>
      <c r="F477" s="132"/>
      <c r="G477" s="59"/>
      <c r="H477" s="59"/>
      <c r="I477" s="59"/>
      <c r="J477" s="59"/>
      <c r="K477" s="59"/>
      <c r="L477" s="59"/>
      <c r="M477" s="59"/>
      <c r="N477" s="59"/>
      <c r="O477" s="59"/>
      <c r="P477" s="59"/>
      <c r="Q477" s="59"/>
      <c r="R477" s="59"/>
      <c r="T477" s="59"/>
      <c r="U477" s="125"/>
      <c r="V477" s="125"/>
      <c r="W477" s="125"/>
      <c r="X477" s="125"/>
      <c r="Y477" s="125"/>
      <c r="Z477" s="125"/>
      <c r="DR477" s="59"/>
    </row>
    <row r="478" spans="1:122" x14ac:dyDescent="0.2">
      <c r="A478" s="96">
        <v>470</v>
      </c>
      <c r="B478" s="132"/>
      <c r="C478" s="132"/>
      <c r="D478" s="132"/>
      <c r="E478" s="132"/>
      <c r="F478" s="132"/>
      <c r="G478" s="59"/>
      <c r="H478" s="59"/>
      <c r="I478" s="59"/>
      <c r="J478" s="59"/>
      <c r="K478" s="59"/>
      <c r="L478" s="59"/>
      <c r="M478" s="59"/>
      <c r="N478" s="59"/>
      <c r="O478" s="59"/>
      <c r="P478" s="59"/>
      <c r="Q478" s="59"/>
      <c r="R478" s="59"/>
      <c r="T478" s="59"/>
      <c r="U478" s="125"/>
      <c r="V478" s="125"/>
      <c r="W478" s="125"/>
      <c r="X478" s="125"/>
      <c r="Y478" s="125"/>
      <c r="Z478" s="125"/>
      <c r="DR478" s="59"/>
    </row>
    <row r="479" spans="1:122" x14ac:dyDescent="0.2">
      <c r="A479" s="96">
        <v>471</v>
      </c>
      <c r="B479" s="132"/>
      <c r="C479" s="132"/>
      <c r="D479" s="132"/>
      <c r="E479" s="132"/>
      <c r="F479" s="132"/>
      <c r="G479" s="59"/>
      <c r="H479" s="59"/>
      <c r="I479" s="59"/>
      <c r="J479" s="59"/>
      <c r="K479" s="59"/>
      <c r="L479" s="59"/>
      <c r="M479" s="59"/>
      <c r="N479" s="59"/>
      <c r="O479" s="59"/>
      <c r="P479" s="59"/>
      <c r="Q479" s="59"/>
      <c r="R479" s="59"/>
      <c r="T479" s="59"/>
      <c r="U479" s="125"/>
      <c r="V479" s="125"/>
      <c r="W479" s="125"/>
      <c r="X479" s="125"/>
      <c r="Y479" s="125"/>
      <c r="Z479" s="125"/>
      <c r="DR479" s="59"/>
    </row>
    <row r="480" spans="1:122" x14ac:dyDescent="0.2">
      <c r="A480" s="96">
        <v>472</v>
      </c>
      <c r="B480" s="132"/>
      <c r="C480" s="132"/>
      <c r="D480" s="132"/>
      <c r="E480" s="132"/>
      <c r="F480" s="132"/>
      <c r="G480" s="59"/>
      <c r="H480" s="59"/>
      <c r="I480" s="59"/>
      <c r="J480" s="59"/>
      <c r="K480" s="59"/>
      <c r="L480" s="59"/>
      <c r="M480" s="59"/>
      <c r="N480" s="59"/>
      <c r="O480" s="59"/>
      <c r="P480" s="59"/>
      <c r="Q480" s="59"/>
      <c r="R480" s="59"/>
      <c r="T480" s="59"/>
      <c r="U480" s="125"/>
      <c r="V480" s="125"/>
      <c r="W480" s="125"/>
      <c r="X480" s="125"/>
      <c r="Y480" s="125"/>
      <c r="Z480" s="125"/>
      <c r="DR480" s="59"/>
    </row>
    <row r="481" spans="1:122" x14ac:dyDescent="0.2">
      <c r="A481" s="96">
        <v>473</v>
      </c>
      <c r="B481" s="132"/>
      <c r="C481" s="132"/>
      <c r="D481" s="132"/>
      <c r="E481" s="132"/>
      <c r="F481" s="132"/>
      <c r="G481" s="59"/>
      <c r="H481" s="59"/>
      <c r="I481" s="59"/>
      <c r="J481" s="59"/>
      <c r="K481" s="59"/>
      <c r="L481" s="59"/>
      <c r="M481" s="59"/>
      <c r="N481" s="59"/>
      <c r="O481" s="59"/>
      <c r="P481" s="59"/>
      <c r="Q481" s="59"/>
      <c r="R481" s="59"/>
      <c r="T481" s="59"/>
      <c r="U481" s="125"/>
      <c r="V481" s="125"/>
      <c r="W481" s="125"/>
      <c r="X481" s="125"/>
      <c r="Y481" s="125"/>
      <c r="Z481" s="125"/>
      <c r="DR481" s="59"/>
    </row>
    <row r="482" spans="1:122" x14ac:dyDescent="0.2">
      <c r="A482" s="96">
        <v>474</v>
      </c>
      <c r="B482" s="132"/>
      <c r="C482" s="132"/>
      <c r="D482" s="132"/>
      <c r="E482" s="132"/>
      <c r="F482" s="132"/>
      <c r="G482" s="59"/>
      <c r="H482" s="59"/>
      <c r="I482" s="59"/>
      <c r="J482" s="59"/>
      <c r="K482" s="59"/>
      <c r="L482" s="59"/>
      <c r="M482" s="59"/>
      <c r="N482" s="59"/>
      <c r="O482" s="59"/>
      <c r="P482" s="59"/>
      <c r="Q482" s="59"/>
      <c r="R482" s="59"/>
      <c r="T482" s="59"/>
      <c r="U482" s="125"/>
      <c r="V482" s="125"/>
      <c r="W482" s="125"/>
      <c r="X482" s="125"/>
      <c r="Y482" s="125"/>
      <c r="Z482" s="125"/>
      <c r="DR482" s="59"/>
    </row>
    <row r="483" spans="1:122" x14ac:dyDescent="0.2">
      <c r="A483" s="96">
        <v>475</v>
      </c>
      <c r="B483" s="132"/>
      <c r="C483" s="132"/>
      <c r="D483" s="132"/>
      <c r="E483" s="132"/>
      <c r="F483" s="132"/>
      <c r="G483" s="59"/>
      <c r="H483" s="59"/>
      <c r="I483" s="59"/>
      <c r="J483" s="59"/>
      <c r="K483" s="59"/>
      <c r="L483" s="59"/>
      <c r="M483" s="59"/>
      <c r="N483" s="59"/>
      <c r="O483" s="59"/>
      <c r="P483" s="59"/>
      <c r="Q483" s="59"/>
      <c r="R483" s="59"/>
      <c r="T483" s="59"/>
      <c r="U483" s="125"/>
      <c r="V483" s="125"/>
      <c r="W483" s="125"/>
      <c r="X483" s="125"/>
      <c r="Y483" s="125"/>
      <c r="Z483" s="125"/>
      <c r="DR483" s="59"/>
    </row>
    <row r="484" spans="1:122" x14ac:dyDescent="0.2">
      <c r="A484" s="96">
        <v>476</v>
      </c>
      <c r="B484" s="132"/>
      <c r="C484" s="132"/>
      <c r="D484" s="132"/>
      <c r="E484" s="132"/>
      <c r="F484" s="132"/>
      <c r="G484" s="59"/>
      <c r="H484" s="59"/>
      <c r="I484" s="59"/>
      <c r="J484" s="59"/>
      <c r="K484" s="59"/>
      <c r="L484" s="59"/>
      <c r="M484" s="59"/>
      <c r="N484" s="59"/>
      <c r="O484" s="59"/>
      <c r="P484" s="59"/>
      <c r="Q484" s="59"/>
      <c r="R484" s="59"/>
      <c r="T484" s="59"/>
      <c r="U484" s="125"/>
      <c r="V484" s="125"/>
      <c r="W484" s="125"/>
      <c r="X484" s="125"/>
      <c r="Y484" s="125"/>
      <c r="Z484" s="125"/>
      <c r="DR484" s="59"/>
    </row>
    <row r="485" spans="1:122" x14ac:dyDescent="0.2">
      <c r="A485" s="96">
        <v>477</v>
      </c>
      <c r="B485" s="132"/>
      <c r="C485" s="132"/>
      <c r="D485" s="132"/>
      <c r="E485" s="132"/>
      <c r="F485" s="132"/>
      <c r="G485" s="59"/>
      <c r="H485" s="59"/>
      <c r="I485" s="59"/>
      <c r="J485" s="59"/>
      <c r="K485" s="59"/>
      <c r="L485" s="59"/>
      <c r="M485" s="59"/>
      <c r="N485" s="59"/>
      <c r="O485" s="59"/>
      <c r="P485" s="59"/>
      <c r="Q485" s="59"/>
      <c r="R485" s="59"/>
      <c r="T485" s="59"/>
      <c r="U485" s="125"/>
      <c r="V485" s="125"/>
      <c r="W485" s="125"/>
      <c r="X485" s="125"/>
      <c r="Y485" s="125"/>
      <c r="Z485" s="125"/>
      <c r="DR485" s="59"/>
    </row>
    <row r="486" spans="1:122" x14ac:dyDescent="0.2">
      <c r="A486" s="96">
        <v>478</v>
      </c>
      <c r="B486" s="132"/>
      <c r="C486" s="132"/>
      <c r="D486" s="132"/>
      <c r="E486" s="132"/>
      <c r="F486" s="132"/>
      <c r="G486" s="59"/>
      <c r="H486" s="59"/>
      <c r="I486" s="59"/>
      <c r="J486" s="59"/>
      <c r="K486" s="59"/>
      <c r="L486" s="59"/>
      <c r="M486" s="59"/>
      <c r="N486" s="59"/>
      <c r="O486" s="59"/>
      <c r="P486" s="59"/>
      <c r="Q486" s="59"/>
      <c r="R486" s="59"/>
      <c r="T486" s="59"/>
      <c r="U486" s="125"/>
      <c r="V486" s="125"/>
      <c r="W486" s="125"/>
      <c r="X486" s="125"/>
      <c r="Y486" s="125"/>
      <c r="Z486" s="125"/>
      <c r="DR486" s="59"/>
    </row>
    <row r="487" spans="1:122" x14ac:dyDescent="0.2">
      <c r="A487" s="96">
        <v>479</v>
      </c>
      <c r="B487" s="132"/>
      <c r="C487" s="132"/>
      <c r="D487" s="132"/>
      <c r="E487" s="132"/>
      <c r="F487" s="132"/>
      <c r="G487" s="59"/>
      <c r="H487" s="59"/>
      <c r="I487" s="59"/>
      <c r="J487" s="59"/>
      <c r="K487" s="59"/>
      <c r="L487" s="59"/>
      <c r="M487" s="59"/>
      <c r="N487" s="59"/>
      <c r="O487" s="59"/>
      <c r="P487" s="59"/>
      <c r="Q487" s="59"/>
      <c r="R487" s="59"/>
      <c r="T487" s="59"/>
      <c r="U487" s="125"/>
      <c r="V487" s="125"/>
      <c r="W487" s="125"/>
      <c r="X487" s="125"/>
      <c r="Y487" s="125"/>
      <c r="Z487" s="125"/>
      <c r="DR487" s="59"/>
    </row>
    <row r="488" spans="1:122" x14ac:dyDescent="0.2">
      <c r="A488" s="96">
        <v>480</v>
      </c>
      <c r="B488" s="132"/>
      <c r="C488" s="132"/>
      <c r="D488" s="132"/>
      <c r="E488" s="132"/>
      <c r="F488" s="132"/>
      <c r="G488" s="59"/>
      <c r="H488" s="59"/>
      <c r="I488" s="59"/>
      <c r="J488" s="59"/>
      <c r="K488" s="59"/>
      <c r="L488" s="59"/>
      <c r="M488" s="59"/>
      <c r="N488" s="59"/>
      <c r="O488" s="59"/>
      <c r="P488" s="59"/>
      <c r="Q488" s="59"/>
      <c r="R488" s="59"/>
      <c r="T488" s="59"/>
      <c r="U488" s="125"/>
      <c r="V488" s="125"/>
      <c r="W488" s="125"/>
      <c r="X488" s="125"/>
      <c r="Y488" s="125"/>
      <c r="Z488" s="125"/>
      <c r="DR488" s="59"/>
    </row>
    <row r="489" spans="1:122" x14ac:dyDescent="0.2">
      <c r="A489" s="96">
        <v>481</v>
      </c>
      <c r="B489" s="132"/>
      <c r="C489" s="132"/>
      <c r="D489" s="132"/>
      <c r="E489" s="132"/>
      <c r="F489" s="132"/>
      <c r="G489" s="59"/>
      <c r="H489" s="59"/>
      <c r="I489" s="59"/>
      <c r="J489" s="59"/>
      <c r="K489" s="59"/>
      <c r="L489" s="59"/>
      <c r="M489" s="59"/>
      <c r="N489" s="59"/>
      <c r="O489" s="59"/>
      <c r="P489" s="59"/>
      <c r="Q489" s="59"/>
      <c r="R489" s="59"/>
      <c r="T489" s="59"/>
      <c r="U489" s="125"/>
      <c r="V489" s="125"/>
      <c r="W489" s="125"/>
      <c r="X489" s="125"/>
      <c r="Y489" s="125"/>
      <c r="Z489" s="125"/>
      <c r="DR489" s="59"/>
    </row>
    <row r="490" spans="1:122" x14ac:dyDescent="0.2">
      <c r="A490" s="96">
        <v>482</v>
      </c>
      <c r="B490" s="132"/>
      <c r="C490" s="132"/>
      <c r="D490" s="132"/>
      <c r="E490" s="132"/>
      <c r="F490" s="132"/>
      <c r="G490" s="59"/>
      <c r="H490" s="59"/>
      <c r="I490" s="59"/>
      <c r="J490" s="59"/>
      <c r="K490" s="59"/>
      <c r="L490" s="59"/>
      <c r="M490" s="59"/>
      <c r="N490" s="59"/>
      <c r="O490" s="59"/>
      <c r="P490" s="59"/>
      <c r="Q490" s="59"/>
      <c r="R490" s="59"/>
      <c r="T490" s="59"/>
      <c r="U490" s="125"/>
      <c r="V490" s="125"/>
      <c r="W490" s="125"/>
      <c r="X490" s="125"/>
      <c r="Y490" s="125"/>
      <c r="Z490" s="125"/>
      <c r="DR490" s="59"/>
    </row>
    <row r="491" spans="1:122" x14ac:dyDescent="0.2">
      <c r="A491" s="96">
        <v>483</v>
      </c>
      <c r="B491" s="132"/>
      <c r="C491" s="132"/>
      <c r="D491" s="132"/>
      <c r="E491" s="132"/>
      <c r="F491" s="132"/>
      <c r="G491" s="59"/>
      <c r="H491" s="59"/>
      <c r="I491" s="59"/>
      <c r="J491" s="59"/>
      <c r="K491" s="59"/>
      <c r="L491" s="59"/>
      <c r="M491" s="59"/>
      <c r="N491" s="59"/>
      <c r="O491" s="59"/>
      <c r="P491" s="59"/>
      <c r="Q491" s="59"/>
      <c r="R491" s="59"/>
      <c r="T491" s="59"/>
      <c r="U491" s="125"/>
      <c r="V491" s="125"/>
      <c r="W491" s="125"/>
      <c r="X491" s="125"/>
      <c r="Y491" s="125"/>
      <c r="Z491" s="125"/>
      <c r="DR491" s="59"/>
    </row>
    <row r="492" spans="1:122" x14ac:dyDescent="0.2">
      <c r="A492" s="96">
        <v>484</v>
      </c>
      <c r="B492" s="132"/>
      <c r="C492" s="132"/>
      <c r="D492" s="132"/>
      <c r="E492" s="132"/>
      <c r="F492" s="132"/>
      <c r="G492" s="59"/>
      <c r="H492" s="59"/>
      <c r="I492" s="59"/>
      <c r="J492" s="59"/>
      <c r="K492" s="59"/>
      <c r="L492" s="59"/>
      <c r="M492" s="59"/>
      <c r="N492" s="59"/>
      <c r="O492" s="59"/>
      <c r="P492" s="59"/>
      <c r="Q492" s="59"/>
      <c r="R492" s="59"/>
      <c r="T492" s="59"/>
      <c r="U492" s="125"/>
      <c r="V492" s="125"/>
      <c r="W492" s="125"/>
      <c r="X492" s="125"/>
      <c r="Y492" s="125"/>
      <c r="Z492" s="125"/>
      <c r="DR492" s="59"/>
    </row>
    <row r="493" spans="1:122" x14ac:dyDescent="0.2">
      <c r="A493" s="96">
        <v>485</v>
      </c>
      <c r="B493" s="132"/>
      <c r="C493" s="132"/>
      <c r="D493" s="132"/>
      <c r="E493" s="132"/>
      <c r="F493" s="132"/>
      <c r="G493" s="59"/>
      <c r="H493" s="59"/>
      <c r="I493" s="59"/>
      <c r="J493" s="59"/>
      <c r="K493" s="59"/>
      <c r="L493" s="59"/>
      <c r="M493" s="59"/>
      <c r="N493" s="59"/>
      <c r="O493" s="59"/>
      <c r="P493" s="59"/>
      <c r="Q493" s="59"/>
      <c r="R493" s="59"/>
      <c r="T493" s="59"/>
      <c r="U493" s="125"/>
      <c r="V493" s="125"/>
      <c r="W493" s="125"/>
      <c r="X493" s="125"/>
      <c r="Y493" s="125"/>
      <c r="Z493" s="125"/>
      <c r="DR493" s="59"/>
    </row>
    <row r="494" spans="1:122" x14ac:dyDescent="0.2">
      <c r="A494" s="96">
        <v>486</v>
      </c>
      <c r="B494" s="132"/>
      <c r="C494" s="132"/>
      <c r="D494" s="132"/>
      <c r="E494" s="132"/>
      <c r="F494" s="132"/>
      <c r="G494" s="59"/>
      <c r="H494" s="59"/>
      <c r="I494" s="59"/>
      <c r="J494" s="59"/>
      <c r="K494" s="59"/>
      <c r="L494" s="59"/>
      <c r="M494" s="59"/>
      <c r="N494" s="59"/>
      <c r="O494" s="59"/>
      <c r="P494" s="59"/>
      <c r="Q494" s="59"/>
      <c r="R494" s="59"/>
      <c r="T494" s="59"/>
      <c r="U494" s="125"/>
      <c r="V494" s="125"/>
      <c r="W494" s="125"/>
      <c r="X494" s="125"/>
      <c r="Y494" s="125"/>
      <c r="Z494" s="125"/>
      <c r="DR494" s="59"/>
    </row>
    <row r="495" spans="1:122" x14ac:dyDescent="0.2">
      <c r="A495" s="96">
        <v>487</v>
      </c>
      <c r="B495" s="132"/>
      <c r="C495" s="132"/>
      <c r="D495" s="132"/>
      <c r="E495" s="132"/>
      <c r="F495" s="132"/>
      <c r="G495" s="59"/>
      <c r="H495" s="59"/>
      <c r="I495" s="59"/>
      <c r="J495" s="59"/>
      <c r="K495" s="59"/>
      <c r="L495" s="59"/>
      <c r="M495" s="59"/>
      <c r="N495" s="59"/>
      <c r="O495" s="59"/>
      <c r="P495" s="59"/>
      <c r="Q495" s="59"/>
      <c r="R495" s="59"/>
      <c r="T495" s="59"/>
      <c r="U495" s="125"/>
      <c r="V495" s="125"/>
      <c r="W495" s="125"/>
      <c r="X495" s="125"/>
      <c r="Y495" s="125"/>
      <c r="Z495" s="125"/>
      <c r="DR495" s="59"/>
    </row>
    <row r="496" spans="1:122" x14ac:dyDescent="0.2">
      <c r="A496" s="96">
        <v>488</v>
      </c>
      <c r="B496" s="132"/>
      <c r="C496" s="132"/>
      <c r="D496" s="132"/>
      <c r="E496" s="132"/>
      <c r="F496" s="132"/>
      <c r="G496" s="59"/>
      <c r="H496" s="59"/>
      <c r="I496" s="59"/>
      <c r="J496" s="59"/>
      <c r="K496" s="59"/>
      <c r="L496" s="59"/>
      <c r="M496" s="59"/>
      <c r="N496" s="59"/>
      <c r="O496" s="59"/>
      <c r="P496" s="59"/>
      <c r="Q496" s="59"/>
      <c r="R496" s="59"/>
      <c r="T496" s="59"/>
      <c r="U496" s="125"/>
      <c r="V496" s="125"/>
      <c r="W496" s="125"/>
      <c r="X496" s="125"/>
      <c r="Y496" s="125"/>
      <c r="Z496" s="125"/>
      <c r="DR496" s="59"/>
    </row>
    <row r="497" spans="1:122" x14ac:dyDescent="0.2">
      <c r="A497" s="96">
        <v>489</v>
      </c>
      <c r="B497" s="132"/>
      <c r="C497" s="132"/>
      <c r="D497" s="132"/>
      <c r="E497" s="132"/>
      <c r="F497" s="132"/>
      <c r="G497" s="59"/>
      <c r="H497" s="59"/>
      <c r="I497" s="59"/>
      <c r="J497" s="59"/>
      <c r="K497" s="59"/>
      <c r="L497" s="59"/>
      <c r="M497" s="59"/>
      <c r="N497" s="59"/>
      <c r="O497" s="59"/>
      <c r="P497" s="59"/>
      <c r="Q497" s="59"/>
      <c r="R497" s="59"/>
      <c r="T497" s="59"/>
      <c r="U497" s="125"/>
      <c r="V497" s="125"/>
      <c r="W497" s="125"/>
      <c r="X497" s="125"/>
      <c r="Y497" s="125"/>
      <c r="Z497" s="125"/>
      <c r="DR497" s="59"/>
    </row>
    <row r="498" spans="1:122" x14ac:dyDescent="0.2">
      <c r="A498" s="96">
        <v>490</v>
      </c>
      <c r="B498" s="132"/>
      <c r="C498" s="132"/>
      <c r="D498" s="132"/>
      <c r="E498" s="132"/>
      <c r="F498" s="132"/>
      <c r="G498" s="59"/>
      <c r="H498" s="59"/>
      <c r="I498" s="59"/>
      <c r="J498" s="59"/>
      <c r="K498" s="59"/>
      <c r="L498" s="59"/>
      <c r="M498" s="59"/>
      <c r="N498" s="59"/>
      <c r="O498" s="59"/>
      <c r="P498" s="59"/>
      <c r="Q498" s="59"/>
      <c r="R498" s="59"/>
      <c r="T498" s="59"/>
      <c r="U498" s="125"/>
      <c r="V498" s="125"/>
      <c r="W498" s="125"/>
      <c r="X498" s="125"/>
      <c r="Y498" s="125"/>
      <c r="Z498" s="125"/>
      <c r="DR498" s="59"/>
    </row>
    <row r="499" spans="1:122" x14ac:dyDescent="0.2">
      <c r="A499" s="96">
        <v>491</v>
      </c>
      <c r="B499" s="132"/>
      <c r="C499" s="132"/>
      <c r="D499" s="132"/>
      <c r="E499" s="132"/>
      <c r="F499" s="132"/>
      <c r="G499" s="59"/>
      <c r="H499" s="59"/>
      <c r="I499" s="59"/>
      <c r="J499" s="59"/>
      <c r="K499" s="59"/>
      <c r="L499" s="59"/>
      <c r="M499" s="59"/>
      <c r="N499" s="59"/>
      <c r="O499" s="59"/>
      <c r="P499" s="59"/>
      <c r="Q499" s="59"/>
      <c r="R499" s="59"/>
      <c r="T499" s="59"/>
      <c r="U499" s="125"/>
      <c r="V499" s="125"/>
      <c r="W499" s="125"/>
      <c r="X499" s="125"/>
      <c r="Y499" s="125"/>
      <c r="Z499" s="125"/>
      <c r="DR499" s="59"/>
    </row>
    <row r="500" spans="1:122" x14ac:dyDescent="0.2">
      <c r="A500" s="96">
        <v>492</v>
      </c>
      <c r="B500" s="132"/>
      <c r="C500" s="132"/>
      <c r="D500" s="132"/>
      <c r="E500" s="132"/>
      <c r="F500" s="132"/>
      <c r="G500" s="59"/>
      <c r="H500" s="59"/>
      <c r="I500" s="59"/>
      <c r="J500" s="59"/>
      <c r="K500" s="59"/>
      <c r="L500" s="59"/>
      <c r="M500" s="59"/>
      <c r="N500" s="59"/>
      <c r="O500" s="59"/>
      <c r="P500" s="59"/>
      <c r="Q500" s="59"/>
      <c r="R500" s="59"/>
      <c r="T500" s="59"/>
      <c r="U500" s="125"/>
      <c r="V500" s="125"/>
      <c r="W500" s="125"/>
      <c r="X500" s="125"/>
      <c r="Y500" s="125"/>
      <c r="Z500" s="125"/>
      <c r="DR500" s="59"/>
    </row>
    <row r="501" spans="1:122" x14ac:dyDescent="0.2">
      <c r="A501" s="96">
        <v>493</v>
      </c>
      <c r="B501" s="132"/>
      <c r="C501" s="132"/>
      <c r="D501" s="132"/>
      <c r="E501" s="132"/>
      <c r="F501" s="132"/>
      <c r="G501" s="59"/>
      <c r="H501" s="59"/>
      <c r="I501" s="59"/>
      <c r="J501" s="59"/>
      <c r="K501" s="59"/>
      <c r="L501" s="59"/>
      <c r="M501" s="59"/>
      <c r="N501" s="59"/>
      <c r="O501" s="59"/>
      <c r="P501" s="59"/>
      <c r="Q501" s="59"/>
      <c r="R501" s="59"/>
      <c r="T501" s="59"/>
      <c r="U501" s="125"/>
      <c r="V501" s="125"/>
      <c r="W501" s="125"/>
      <c r="X501" s="125"/>
      <c r="Y501" s="125"/>
      <c r="Z501" s="125"/>
      <c r="DR501" s="59"/>
    </row>
    <row r="502" spans="1:122" x14ac:dyDescent="0.2">
      <c r="A502" s="96">
        <v>494</v>
      </c>
      <c r="B502" s="132"/>
      <c r="C502" s="132"/>
      <c r="D502" s="132"/>
      <c r="E502" s="132"/>
      <c r="F502" s="132"/>
      <c r="G502" s="59"/>
      <c r="H502" s="59"/>
      <c r="I502" s="59"/>
      <c r="J502" s="59"/>
      <c r="K502" s="59"/>
      <c r="L502" s="59"/>
      <c r="M502" s="59"/>
      <c r="N502" s="59"/>
      <c r="O502" s="59"/>
      <c r="P502" s="59"/>
      <c r="Q502" s="59"/>
      <c r="R502" s="59"/>
      <c r="T502" s="59"/>
      <c r="U502" s="125"/>
      <c r="V502" s="125"/>
      <c r="W502" s="125"/>
      <c r="X502" s="125"/>
      <c r="Y502" s="125"/>
      <c r="Z502" s="125"/>
      <c r="DR502" s="59"/>
    </row>
    <row r="503" spans="1:122" x14ac:dyDescent="0.2">
      <c r="A503" s="96">
        <v>495</v>
      </c>
      <c r="B503" s="132"/>
      <c r="C503" s="132"/>
      <c r="D503" s="132"/>
      <c r="E503" s="132"/>
      <c r="F503" s="132"/>
      <c r="G503" s="59"/>
      <c r="H503" s="59"/>
      <c r="I503" s="59"/>
      <c r="J503" s="59"/>
      <c r="K503" s="59"/>
      <c r="L503" s="59"/>
      <c r="M503" s="59"/>
      <c r="N503" s="59"/>
      <c r="O503" s="59"/>
      <c r="P503" s="59"/>
      <c r="Q503" s="59"/>
      <c r="R503" s="59"/>
      <c r="T503" s="59"/>
      <c r="U503" s="125"/>
      <c r="V503" s="125"/>
      <c r="W503" s="125"/>
      <c r="X503" s="125"/>
      <c r="Y503" s="125"/>
      <c r="Z503" s="125"/>
      <c r="DR503" s="59"/>
    </row>
    <row r="504" spans="1:122" x14ac:dyDescent="0.2">
      <c r="A504" s="96">
        <v>496</v>
      </c>
      <c r="B504" s="132"/>
      <c r="C504" s="132"/>
      <c r="D504" s="132"/>
      <c r="E504" s="132"/>
      <c r="F504" s="132"/>
      <c r="G504" s="59"/>
      <c r="H504" s="59"/>
      <c r="I504" s="59"/>
      <c r="J504" s="59"/>
      <c r="K504" s="59"/>
      <c r="L504" s="59"/>
      <c r="M504" s="59"/>
      <c r="N504" s="59"/>
      <c r="O504" s="59"/>
      <c r="P504" s="59"/>
      <c r="Q504" s="59"/>
      <c r="R504" s="59"/>
      <c r="T504" s="59"/>
      <c r="U504" s="125"/>
      <c r="V504" s="125"/>
      <c r="W504" s="125"/>
      <c r="X504" s="125"/>
      <c r="Y504" s="125"/>
      <c r="Z504" s="125"/>
      <c r="DR504" s="59"/>
    </row>
    <row r="505" spans="1:122" x14ac:dyDescent="0.2">
      <c r="A505" s="96">
        <v>497</v>
      </c>
      <c r="B505" s="132"/>
      <c r="C505" s="132"/>
      <c r="D505" s="132"/>
      <c r="E505" s="132"/>
      <c r="F505" s="132"/>
      <c r="G505" s="59"/>
      <c r="H505" s="59"/>
      <c r="I505" s="59"/>
      <c r="J505" s="59"/>
      <c r="K505" s="59"/>
      <c r="L505" s="59"/>
      <c r="M505" s="59"/>
      <c r="N505" s="59"/>
      <c r="O505" s="59"/>
      <c r="P505" s="59"/>
      <c r="Q505" s="59"/>
      <c r="R505" s="59"/>
      <c r="T505" s="59"/>
      <c r="U505" s="125"/>
      <c r="V505" s="125"/>
      <c r="W505" s="125"/>
      <c r="X505" s="125"/>
      <c r="Y505" s="125"/>
      <c r="Z505" s="125"/>
      <c r="DR505" s="59"/>
    </row>
    <row r="506" spans="1:122" x14ac:dyDescent="0.2">
      <c r="A506" s="96">
        <v>498</v>
      </c>
      <c r="B506" s="132"/>
      <c r="C506" s="132"/>
      <c r="D506" s="132"/>
      <c r="E506" s="132"/>
      <c r="F506" s="132"/>
      <c r="G506" s="59"/>
      <c r="H506" s="59"/>
      <c r="I506" s="59"/>
      <c r="J506" s="59"/>
      <c r="K506" s="59"/>
      <c r="L506" s="59"/>
      <c r="M506" s="59"/>
      <c r="N506" s="59"/>
      <c r="O506" s="59"/>
      <c r="P506" s="59"/>
      <c r="Q506" s="59"/>
      <c r="R506" s="59"/>
      <c r="T506" s="59"/>
      <c r="U506" s="125"/>
      <c r="V506" s="125"/>
      <c r="W506" s="125"/>
      <c r="X506" s="125"/>
      <c r="Y506" s="125"/>
      <c r="Z506" s="125"/>
      <c r="DR506" s="59"/>
    </row>
    <row r="507" spans="1:122" x14ac:dyDescent="0.2">
      <c r="A507" s="96">
        <v>499</v>
      </c>
      <c r="B507" s="132"/>
      <c r="C507" s="132"/>
      <c r="D507" s="132"/>
      <c r="E507" s="132"/>
      <c r="F507" s="132"/>
      <c r="G507" s="59"/>
      <c r="H507" s="59"/>
      <c r="I507" s="59"/>
      <c r="J507" s="59"/>
      <c r="K507" s="59"/>
      <c r="L507" s="59"/>
      <c r="M507" s="59"/>
      <c r="N507" s="59"/>
      <c r="O507" s="59"/>
      <c r="P507" s="59"/>
      <c r="Q507" s="59"/>
      <c r="R507" s="59"/>
      <c r="T507" s="59"/>
      <c r="U507" s="125"/>
      <c r="V507" s="125"/>
      <c r="W507" s="125"/>
      <c r="X507" s="125"/>
      <c r="Y507" s="125"/>
      <c r="Z507" s="125"/>
      <c r="DR507" s="59"/>
    </row>
    <row r="508" spans="1:122" x14ac:dyDescent="0.2">
      <c r="A508" s="96">
        <v>500</v>
      </c>
      <c r="B508" s="132"/>
      <c r="C508" s="132"/>
      <c r="D508" s="132"/>
      <c r="E508" s="132"/>
      <c r="F508" s="132"/>
      <c r="G508" s="59"/>
      <c r="H508" s="59"/>
      <c r="I508" s="59"/>
      <c r="J508" s="59"/>
      <c r="K508" s="59"/>
      <c r="L508" s="59"/>
      <c r="M508" s="59"/>
      <c r="N508" s="59"/>
      <c r="O508" s="59"/>
      <c r="P508" s="59"/>
      <c r="Q508" s="59"/>
      <c r="R508" s="59"/>
      <c r="T508" s="59"/>
      <c r="U508" s="125"/>
      <c r="V508" s="125"/>
      <c r="W508" s="125"/>
      <c r="X508" s="125"/>
      <c r="Y508" s="125"/>
      <c r="Z508" s="125"/>
      <c r="DR508" s="59"/>
    </row>
    <row r="509" spans="1:122" x14ac:dyDescent="0.2">
      <c r="A509" s="96">
        <v>501</v>
      </c>
      <c r="B509" s="132"/>
      <c r="C509" s="132"/>
      <c r="D509" s="132"/>
      <c r="E509" s="132"/>
      <c r="F509" s="132"/>
      <c r="G509" s="59"/>
      <c r="H509" s="59"/>
      <c r="I509" s="59"/>
      <c r="J509" s="59"/>
      <c r="K509" s="59"/>
      <c r="L509" s="59"/>
      <c r="M509" s="59"/>
      <c r="N509" s="59"/>
      <c r="O509" s="59"/>
      <c r="P509" s="59"/>
      <c r="Q509" s="59"/>
      <c r="R509" s="59"/>
      <c r="T509" s="59"/>
      <c r="U509" s="125"/>
      <c r="V509" s="125"/>
      <c r="W509" s="125"/>
      <c r="X509" s="125"/>
      <c r="Y509" s="125"/>
      <c r="Z509" s="125"/>
      <c r="DR509" s="59"/>
    </row>
    <row r="510" spans="1:122" x14ac:dyDescent="0.2">
      <c r="A510" s="96">
        <v>502</v>
      </c>
      <c r="B510" s="132"/>
      <c r="C510" s="132"/>
      <c r="D510" s="132"/>
      <c r="E510" s="132"/>
      <c r="F510" s="132"/>
      <c r="G510" s="59"/>
      <c r="H510" s="59"/>
      <c r="I510" s="59"/>
      <c r="J510" s="59"/>
      <c r="K510" s="59"/>
      <c r="L510" s="59"/>
      <c r="M510" s="59"/>
      <c r="N510" s="59"/>
      <c r="O510" s="59"/>
      <c r="P510" s="59"/>
      <c r="Q510" s="59"/>
      <c r="R510" s="59"/>
      <c r="T510" s="59"/>
      <c r="U510" s="125"/>
      <c r="V510" s="125"/>
      <c r="W510" s="125"/>
      <c r="X510" s="125"/>
      <c r="Y510" s="125"/>
      <c r="Z510" s="125"/>
      <c r="DR510" s="59"/>
    </row>
    <row r="511" spans="1:122" x14ac:dyDescent="0.2">
      <c r="A511" s="96">
        <v>503</v>
      </c>
      <c r="B511" s="132"/>
      <c r="C511" s="132"/>
      <c r="D511" s="132"/>
      <c r="E511" s="132"/>
      <c r="F511" s="132"/>
      <c r="G511" s="59"/>
      <c r="H511" s="59"/>
      <c r="I511" s="59"/>
      <c r="J511" s="59"/>
      <c r="K511" s="59"/>
      <c r="L511" s="59"/>
      <c r="M511" s="59"/>
      <c r="N511" s="59"/>
      <c r="O511" s="59"/>
      <c r="P511" s="59"/>
      <c r="Q511" s="59"/>
      <c r="R511" s="59"/>
      <c r="T511" s="59"/>
      <c r="U511" s="125"/>
      <c r="V511" s="125"/>
      <c r="W511" s="125"/>
      <c r="X511" s="125"/>
      <c r="Y511" s="125"/>
      <c r="Z511" s="125"/>
      <c r="DR511" s="59"/>
    </row>
    <row r="512" spans="1:122" x14ac:dyDescent="0.2">
      <c r="A512" s="96">
        <v>504</v>
      </c>
      <c r="B512" s="132"/>
      <c r="C512" s="132"/>
      <c r="D512" s="132"/>
      <c r="E512" s="132"/>
      <c r="F512" s="132"/>
      <c r="G512" s="59"/>
      <c r="H512" s="59"/>
      <c r="I512" s="59"/>
      <c r="J512" s="59"/>
      <c r="K512" s="59"/>
      <c r="L512" s="59"/>
      <c r="M512" s="59"/>
      <c r="N512" s="59"/>
      <c r="O512" s="59"/>
      <c r="P512" s="59"/>
      <c r="Q512" s="59"/>
      <c r="R512" s="59"/>
      <c r="T512" s="59"/>
      <c r="U512" s="125"/>
      <c r="V512" s="125"/>
      <c r="W512" s="125"/>
      <c r="X512" s="125"/>
      <c r="Y512" s="125"/>
      <c r="Z512" s="125"/>
      <c r="DR512" s="59"/>
    </row>
    <row r="513" spans="1:122" x14ac:dyDescent="0.2">
      <c r="A513" s="96">
        <v>505</v>
      </c>
      <c r="B513" s="132"/>
      <c r="C513" s="132"/>
      <c r="D513" s="132"/>
      <c r="E513" s="132"/>
      <c r="F513" s="132"/>
      <c r="G513" s="59"/>
      <c r="H513" s="59"/>
      <c r="I513" s="59"/>
      <c r="J513" s="59"/>
      <c r="K513" s="59"/>
      <c r="L513" s="59"/>
      <c r="M513" s="59"/>
      <c r="N513" s="59"/>
      <c r="O513" s="59"/>
      <c r="P513" s="59"/>
      <c r="Q513" s="59"/>
      <c r="R513" s="59"/>
      <c r="T513" s="59"/>
      <c r="U513" s="125"/>
      <c r="V513" s="125"/>
      <c r="W513" s="125"/>
      <c r="X513" s="125"/>
      <c r="Y513" s="125"/>
      <c r="Z513" s="125"/>
      <c r="DR513" s="59"/>
    </row>
    <row r="514" spans="1:122" x14ac:dyDescent="0.2">
      <c r="A514" s="96">
        <v>506</v>
      </c>
      <c r="B514" s="132"/>
      <c r="C514" s="132"/>
      <c r="D514" s="132"/>
      <c r="E514" s="132"/>
      <c r="F514" s="132"/>
      <c r="G514" s="59"/>
      <c r="H514" s="59"/>
      <c r="I514" s="59"/>
      <c r="J514" s="59"/>
      <c r="K514" s="59"/>
      <c r="L514" s="59"/>
      <c r="M514" s="59"/>
      <c r="N514" s="59"/>
      <c r="O514" s="59"/>
      <c r="P514" s="59"/>
      <c r="Q514" s="59"/>
      <c r="R514" s="59"/>
      <c r="T514" s="59"/>
      <c r="U514" s="125"/>
      <c r="V514" s="125"/>
      <c r="W514" s="125"/>
      <c r="X514" s="125"/>
      <c r="Y514" s="125"/>
      <c r="Z514" s="125"/>
      <c r="DR514" s="59"/>
    </row>
    <row r="515" spans="1:122" x14ac:dyDescent="0.2">
      <c r="A515" s="96">
        <v>507</v>
      </c>
      <c r="B515" s="132"/>
      <c r="C515" s="132"/>
      <c r="D515" s="132"/>
      <c r="E515" s="132"/>
      <c r="F515" s="132"/>
      <c r="G515" s="59"/>
      <c r="H515" s="59"/>
      <c r="I515" s="59"/>
      <c r="J515" s="59"/>
      <c r="K515" s="59"/>
      <c r="L515" s="59"/>
      <c r="M515" s="59"/>
      <c r="N515" s="59"/>
      <c r="O515" s="59"/>
      <c r="P515" s="59"/>
      <c r="Q515" s="59"/>
      <c r="R515" s="59"/>
      <c r="T515" s="59"/>
      <c r="U515" s="125"/>
      <c r="V515" s="125"/>
      <c r="W515" s="125"/>
      <c r="X515" s="125"/>
      <c r="Y515" s="125"/>
      <c r="Z515" s="125"/>
      <c r="DR515" s="59"/>
    </row>
    <row r="516" spans="1:122" x14ac:dyDescent="0.2">
      <c r="A516" s="96">
        <v>508</v>
      </c>
      <c r="B516" s="132"/>
      <c r="C516" s="132"/>
      <c r="D516" s="132"/>
      <c r="E516" s="132"/>
      <c r="F516" s="132"/>
      <c r="G516" s="59"/>
      <c r="H516" s="59"/>
      <c r="I516" s="59"/>
      <c r="J516" s="59"/>
      <c r="K516" s="59"/>
      <c r="L516" s="59"/>
      <c r="M516" s="59"/>
      <c r="N516" s="59"/>
      <c r="O516" s="59"/>
      <c r="P516" s="59"/>
      <c r="Q516" s="59"/>
      <c r="R516" s="59"/>
      <c r="T516" s="59"/>
      <c r="U516" s="125"/>
      <c r="V516" s="125"/>
      <c r="W516" s="125"/>
      <c r="X516" s="125"/>
      <c r="Y516" s="125"/>
      <c r="Z516" s="125"/>
      <c r="DR516" s="59"/>
    </row>
    <row r="517" spans="1:122" x14ac:dyDescent="0.2">
      <c r="A517" s="96">
        <v>509</v>
      </c>
      <c r="B517" s="132"/>
      <c r="C517" s="132"/>
      <c r="D517" s="132"/>
      <c r="E517" s="132"/>
      <c r="F517" s="132"/>
      <c r="G517" s="59"/>
      <c r="H517" s="59"/>
      <c r="I517" s="59"/>
      <c r="J517" s="59"/>
      <c r="K517" s="59"/>
      <c r="L517" s="59"/>
      <c r="M517" s="59"/>
      <c r="N517" s="59"/>
      <c r="O517" s="59"/>
      <c r="P517" s="59"/>
      <c r="Q517" s="59"/>
      <c r="R517" s="59"/>
      <c r="T517" s="59"/>
      <c r="U517" s="125"/>
      <c r="V517" s="125"/>
      <c r="W517" s="125"/>
      <c r="X517" s="125"/>
      <c r="Y517" s="125"/>
      <c r="Z517" s="125"/>
      <c r="DR517" s="59"/>
    </row>
    <row r="518" spans="1:122" x14ac:dyDescent="0.2">
      <c r="A518" s="96">
        <v>510</v>
      </c>
      <c r="B518" s="132"/>
      <c r="C518" s="132"/>
      <c r="D518" s="132"/>
      <c r="E518" s="132"/>
      <c r="F518" s="132"/>
      <c r="G518" s="59"/>
      <c r="H518" s="59"/>
      <c r="I518" s="59"/>
      <c r="J518" s="59"/>
      <c r="K518" s="59"/>
      <c r="L518" s="59"/>
      <c r="M518" s="59"/>
      <c r="N518" s="59"/>
      <c r="O518" s="59"/>
      <c r="P518" s="59"/>
      <c r="Q518" s="59"/>
      <c r="R518" s="59"/>
      <c r="T518" s="59"/>
      <c r="U518" s="125"/>
      <c r="V518" s="125"/>
      <c r="W518" s="125"/>
      <c r="X518" s="125"/>
      <c r="Y518" s="125"/>
      <c r="Z518" s="125"/>
      <c r="DR518" s="59"/>
    </row>
    <row r="519" spans="1:122" x14ac:dyDescent="0.2">
      <c r="A519" s="96">
        <v>511</v>
      </c>
      <c r="B519" s="132"/>
      <c r="C519" s="132"/>
      <c r="D519" s="132"/>
      <c r="E519" s="132"/>
      <c r="F519" s="132"/>
      <c r="G519" s="59"/>
      <c r="H519" s="59"/>
      <c r="I519" s="59"/>
      <c r="J519" s="59"/>
      <c r="K519" s="59"/>
      <c r="L519" s="59"/>
      <c r="M519" s="59"/>
      <c r="N519" s="59"/>
      <c r="O519" s="59"/>
      <c r="P519" s="59"/>
      <c r="Q519" s="59"/>
      <c r="R519" s="59"/>
      <c r="T519" s="59"/>
      <c r="U519" s="125"/>
      <c r="V519" s="125"/>
      <c r="W519" s="125"/>
      <c r="X519" s="125"/>
      <c r="Y519" s="125"/>
      <c r="Z519" s="125"/>
      <c r="DR519" s="59"/>
    </row>
    <row r="520" spans="1:122" x14ac:dyDescent="0.2">
      <c r="A520" s="96">
        <v>512</v>
      </c>
      <c r="B520" s="132"/>
      <c r="C520" s="132"/>
      <c r="D520" s="132"/>
      <c r="E520" s="132"/>
      <c r="F520" s="132"/>
      <c r="G520" s="59"/>
      <c r="H520" s="59"/>
      <c r="I520" s="59"/>
      <c r="J520" s="59"/>
      <c r="K520" s="59"/>
      <c r="L520" s="59"/>
      <c r="M520" s="59"/>
      <c r="N520" s="59"/>
      <c r="O520" s="59"/>
      <c r="P520" s="59"/>
      <c r="Q520" s="59"/>
      <c r="R520" s="59"/>
      <c r="T520" s="59"/>
      <c r="U520" s="125"/>
      <c r="V520" s="125"/>
      <c r="W520" s="125"/>
      <c r="X520" s="125"/>
      <c r="Y520" s="125"/>
      <c r="Z520" s="125"/>
      <c r="DR520" s="59"/>
    </row>
    <row r="521" spans="1:122" x14ac:dyDescent="0.2">
      <c r="A521" s="96">
        <v>513</v>
      </c>
      <c r="B521" s="132"/>
      <c r="C521" s="132"/>
      <c r="D521" s="132"/>
      <c r="E521" s="132"/>
      <c r="F521" s="132"/>
      <c r="G521" s="59"/>
      <c r="H521" s="59"/>
      <c r="I521" s="59"/>
      <c r="J521" s="59"/>
      <c r="K521" s="59"/>
      <c r="L521" s="59"/>
      <c r="M521" s="59"/>
      <c r="N521" s="59"/>
      <c r="O521" s="59"/>
      <c r="P521" s="59"/>
      <c r="Q521" s="59"/>
      <c r="R521" s="59"/>
      <c r="T521" s="59"/>
      <c r="U521" s="125"/>
      <c r="V521" s="125"/>
      <c r="W521" s="125"/>
      <c r="X521" s="125"/>
      <c r="Y521" s="125"/>
      <c r="Z521" s="125"/>
      <c r="DR521" s="59"/>
    </row>
    <row r="522" spans="1:122" x14ac:dyDescent="0.2">
      <c r="A522" s="96">
        <v>514</v>
      </c>
      <c r="B522" s="132"/>
      <c r="C522" s="132"/>
      <c r="D522" s="132"/>
      <c r="E522" s="132"/>
      <c r="F522" s="132"/>
      <c r="G522" s="59"/>
      <c r="H522" s="59"/>
      <c r="I522" s="59"/>
      <c r="J522" s="59"/>
      <c r="K522" s="59"/>
      <c r="L522" s="59"/>
      <c r="M522" s="59"/>
      <c r="N522" s="59"/>
      <c r="O522" s="59"/>
      <c r="P522" s="59"/>
      <c r="Q522" s="59"/>
      <c r="R522" s="59"/>
      <c r="T522" s="59"/>
      <c r="U522" s="125"/>
      <c r="V522" s="125"/>
      <c r="W522" s="125"/>
      <c r="X522" s="125"/>
      <c r="Y522" s="125"/>
      <c r="Z522" s="125"/>
      <c r="DR522" s="59"/>
    </row>
    <row r="523" spans="1:122" x14ac:dyDescent="0.2">
      <c r="A523" s="96">
        <v>515</v>
      </c>
      <c r="B523" s="132"/>
      <c r="C523" s="132"/>
      <c r="D523" s="132"/>
      <c r="E523" s="132"/>
      <c r="F523" s="132"/>
      <c r="G523" s="59"/>
      <c r="H523" s="59"/>
      <c r="I523" s="59"/>
      <c r="J523" s="59"/>
      <c r="K523" s="59"/>
      <c r="L523" s="59"/>
      <c r="M523" s="59"/>
      <c r="N523" s="59"/>
      <c r="O523" s="59"/>
      <c r="P523" s="59"/>
      <c r="Q523" s="59"/>
      <c r="R523" s="59"/>
      <c r="T523" s="59"/>
      <c r="U523" s="125"/>
      <c r="V523" s="125"/>
      <c r="W523" s="125"/>
      <c r="X523" s="125"/>
      <c r="Y523" s="125"/>
      <c r="Z523" s="125"/>
      <c r="DR523" s="59"/>
    </row>
    <row r="524" spans="1:122" x14ac:dyDescent="0.2">
      <c r="A524" s="96">
        <v>516</v>
      </c>
      <c r="B524" s="132"/>
      <c r="C524" s="132"/>
      <c r="D524" s="132"/>
      <c r="E524" s="132"/>
      <c r="F524" s="132"/>
      <c r="G524" s="59"/>
      <c r="H524" s="59"/>
      <c r="I524" s="59"/>
      <c r="J524" s="59"/>
      <c r="K524" s="59"/>
      <c r="L524" s="59"/>
      <c r="M524" s="59"/>
      <c r="N524" s="59"/>
      <c r="O524" s="59"/>
      <c r="P524" s="59"/>
      <c r="Q524" s="59"/>
      <c r="R524" s="59"/>
      <c r="T524" s="59"/>
      <c r="U524" s="125"/>
      <c r="V524" s="125"/>
      <c r="W524" s="125"/>
      <c r="X524" s="125"/>
      <c r="Y524" s="125"/>
      <c r="Z524" s="125"/>
      <c r="DR524" s="59"/>
    </row>
    <row r="525" spans="1:122" x14ac:dyDescent="0.2">
      <c r="A525" s="96">
        <v>517</v>
      </c>
      <c r="B525" s="132"/>
      <c r="C525" s="132"/>
      <c r="D525" s="132"/>
      <c r="E525" s="132"/>
      <c r="F525" s="132"/>
      <c r="G525" s="59"/>
      <c r="H525" s="59"/>
      <c r="I525" s="59"/>
      <c r="J525" s="59"/>
      <c r="K525" s="59"/>
      <c r="L525" s="59"/>
      <c r="M525" s="59"/>
      <c r="N525" s="59"/>
      <c r="O525" s="59"/>
      <c r="P525" s="59"/>
      <c r="Q525" s="59"/>
      <c r="R525" s="59"/>
      <c r="T525" s="59"/>
      <c r="U525" s="125"/>
      <c r="V525" s="125"/>
      <c r="W525" s="125"/>
      <c r="X525" s="125"/>
      <c r="Y525" s="125"/>
      <c r="Z525" s="125"/>
      <c r="DR525" s="59"/>
    </row>
    <row r="526" spans="1:122" x14ac:dyDescent="0.2">
      <c r="A526" s="96">
        <v>518</v>
      </c>
      <c r="B526" s="132"/>
      <c r="C526" s="132"/>
      <c r="D526" s="132"/>
      <c r="E526" s="132"/>
      <c r="F526" s="132"/>
      <c r="G526" s="59"/>
      <c r="H526" s="59"/>
      <c r="I526" s="59"/>
      <c r="J526" s="59"/>
      <c r="K526" s="59"/>
      <c r="L526" s="59"/>
      <c r="M526" s="59"/>
      <c r="N526" s="59"/>
      <c r="O526" s="59"/>
      <c r="P526" s="59"/>
      <c r="Q526" s="59"/>
      <c r="R526" s="59"/>
      <c r="T526" s="59"/>
      <c r="U526" s="125"/>
      <c r="V526" s="125"/>
      <c r="W526" s="125"/>
      <c r="X526" s="125"/>
      <c r="Y526" s="125"/>
      <c r="Z526" s="125"/>
      <c r="DR526" s="59"/>
    </row>
    <row r="527" spans="1:122" x14ac:dyDescent="0.2">
      <c r="A527" s="96">
        <v>519</v>
      </c>
      <c r="B527" s="132"/>
      <c r="C527" s="132"/>
      <c r="D527" s="132"/>
      <c r="E527" s="132"/>
      <c r="F527" s="132"/>
      <c r="G527" s="59"/>
      <c r="H527" s="59"/>
      <c r="I527" s="59"/>
      <c r="J527" s="59"/>
      <c r="K527" s="59"/>
      <c r="L527" s="59"/>
      <c r="M527" s="59"/>
      <c r="N527" s="59"/>
      <c r="O527" s="59"/>
      <c r="P527" s="59"/>
      <c r="Q527" s="59"/>
      <c r="R527" s="59"/>
      <c r="T527" s="59"/>
      <c r="U527" s="125"/>
      <c r="V527" s="125"/>
      <c r="W527" s="125"/>
      <c r="X527" s="125"/>
      <c r="Y527" s="125"/>
      <c r="Z527" s="125"/>
      <c r="DR527" s="59"/>
    </row>
    <row r="528" spans="1:122" x14ac:dyDescent="0.2">
      <c r="A528" s="96">
        <v>520</v>
      </c>
      <c r="B528" s="132"/>
      <c r="C528" s="132"/>
      <c r="D528" s="132"/>
      <c r="E528" s="132"/>
      <c r="F528" s="132"/>
      <c r="G528" s="59"/>
      <c r="H528" s="59"/>
      <c r="I528" s="59"/>
      <c r="J528" s="59"/>
      <c r="K528" s="59"/>
      <c r="L528" s="59"/>
      <c r="M528" s="59"/>
      <c r="N528" s="59"/>
      <c r="O528" s="59"/>
      <c r="P528" s="59"/>
      <c r="Q528" s="59"/>
      <c r="R528" s="59"/>
      <c r="T528" s="59"/>
      <c r="U528" s="125"/>
      <c r="V528" s="125"/>
      <c r="W528" s="125"/>
      <c r="X528" s="125"/>
      <c r="Y528" s="125"/>
      <c r="Z528" s="125"/>
      <c r="DR528" s="59"/>
    </row>
    <row r="529" spans="1:122" x14ac:dyDescent="0.2">
      <c r="A529" s="96">
        <v>521</v>
      </c>
      <c r="B529" s="132"/>
      <c r="C529" s="132"/>
      <c r="D529" s="132"/>
      <c r="E529" s="132"/>
      <c r="F529" s="132"/>
      <c r="G529" s="59"/>
      <c r="H529" s="59"/>
      <c r="I529" s="59"/>
      <c r="J529" s="59"/>
      <c r="K529" s="59"/>
      <c r="L529" s="59"/>
      <c r="M529" s="59"/>
      <c r="N529" s="59"/>
      <c r="O529" s="59"/>
      <c r="P529" s="59"/>
      <c r="Q529" s="59"/>
      <c r="R529" s="59"/>
      <c r="T529" s="59"/>
      <c r="U529" s="125"/>
      <c r="V529" s="125"/>
      <c r="W529" s="125"/>
      <c r="X529" s="125"/>
      <c r="Y529" s="125"/>
      <c r="Z529" s="125"/>
      <c r="DR529" s="59"/>
    </row>
    <row r="530" spans="1:122" x14ac:dyDescent="0.2">
      <c r="A530" s="96">
        <v>522</v>
      </c>
      <c r="B530" s="132"/>
      <c r="C530" s="132"/>
      <c r="D530" s="132"/>
      <c r="E530" s="132"/>
      <c r="F530" s="132"/>
      <c r="G530" s="59"/>
      <c r="H530" s="59"/>
      <c r="I530" s="59"/>
      <c r="J530" s="59"/>
      <c r="K530" s="59"/>
      <c r="L530" s="59"/>
      <c r="M530" s="59"/>
      <c r="N530" s="59"/>
      <c r="O530" s="59"/>
      <c r="P530" s="59"/>
      <c r="Q530" s="59"/>
      <c r="R530" s="59"/>
      <c r="T530" s="59"/>
      <c r="U530" s="125"/>
      <c r="V530" s="125"/>
      <c r="W530" s="125"/>
      <c r="X530" s="125"/>
      <c r="Y530" s="125"/>
      <c r="Z530" s="125"/>
      <c r="DR530" s="59"/>
    </row>
    <row r="531" spans="1:122" x14ac:dyDescent="0.2">
      <c r="A531" s="96">
        <v>523</v>
      </c>
      <c r="B531" s="132"/>
      <c r="C531" s="132"/>
      <c r="D531" s="132"/>
      <c r="E531" s="132"/>
      <c r="F531" s="132"/>
      <c r="G531" s="59"/>
      <c r="H531" s="59"/>
      <c r="I531" s="59"/>
      <c r="J531" s="59"/>
      <c r="K531" s="59"/>
      <c r="L531" s="59"/>
      <c r="M531" s="59"/>
      <c r="N531" s="59"/>
      <c r="O531" s="59"/>
      <c r="P531" s="59"/>
      <c r="Q531" s="59"/>
      <c r="R531" s="59"/>
      <c r="T531" s="59"/>
      <c r="U531" s="125"/>
      <c r="V531" s="125"/>
      <c r="W531" s="125"/>
      <c r="X531" s="125"/>
      <c r="Y531" s="125"/>
      <c r="Z531" s="125"/>
      <c r="DR531" s="59"/>
    </row>
    <row r="532" spans="1:122" x14ac:dyDescent="0.2">
      <c r="A532" s="96">
        <v>524</v>
      </c>
      <c r="B532" s="132"/>
      <c r="C532" s="132"/>
      <c r="D532" s="132"/>
      <c r="E532" s="132"/>
      <c r="F532" s="132"/>
      <c r="G532" s="5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T532" s="59"/>
      <c r="U532" s="125"/>
      <c r="V532" s="125"/>
      <c r="W532" s="125"/>
      <c r="X532" s="125"/>
      <c r="Y532" s="125"/>
      <c r="Z532" s="125"/>
      <c r="DR532" s="59"/>
    </row>
    <row r="533" spans="1:122" x14ac:dyDescent="0.2">
      <c r="A533" s="96">
        <v>525</v>
      </c>
      <c r="B533" s="132"/>
      <c r="C533" s="132"/>
      <c r="D533" s="132"/>
      <c r="E533" s="132"/>
      <c r="F533" s="132"/>
      <c r="G533" s="59"/>
      <c r="H533" s="59"/>
      <c r="I533" s="59"/>
      <c r="J533" s="59"/>
      <c r="K533" s="59"/>
      <c r="L533" s="59"/>
      <c r="M533" s="59"/>
      <c r="N533" s="59"/>
      <c r="O533" s="59"/>
      <c r="P533" s="59"/>
      <c r="Q533" s="59"/>
      <c r="R533" s="59"/>
      <c r="T533" s="59"/>
      <c r="U533" s="125"/>
      <c r="V533" s="125"/>
      <c r="W533" s="125"/>
      <c r="X533" s="125"/>
      <c r="Y533" s="125"/>
      <c r="Z533" s="125"/>
      <c r="DR533" s="59"/>
    </row>
    <row r="534" spans="1:122" x14ac:dyDescent="0.2">
      <c r="A534" s="96">
        <v>526</v>
      </c>
      <c r="B534" s="132"/>
      <c r="C534" s="132"/>
      <c r="D534" s="132"/>
      <c r="E534" s="132"/>
      <c r="F534" s="132"/>
      <c r="G534" s="59"/>
      <c r="H534" s="59"/>
      <c r="I534" s="59"/>
      <c r="J534" s="59"/>
      <c r="K534" s="59"/>
      <c r="L534" s="59"/>
      <c r="M534" s="59"/>
      <c r="N534" s="59"/>
      <c r="O534" s="59"/>
      <c r="P534" s="59"/>
      <c r="Q534" s="59"/>
      <c r="R534" s="59"/>
      <c r="T534" s="59"/>
      <c r="U534" s="125"/>
      <c r="V534" s="125"/>
      <c r="W534" s="125"/>
      <c r="X534" s="125"/>
      <c r="Y534" s="125"/>
      <c r="Z534" s="125"/>
      <c r="DR534" s="59"/>
    </row>
    <row r="535" spans="1:122" x14ac:dyDescent="0.2">
      <c r="A535" s="96">
        <v>527</v>
      </c>
      <c r="B535" s="132"/>
      <c r="C535" s="132"/>
      <c r="D535" s="132"/>
      <c r="E535" s="132"/>
      <c r="F535" s="132"/>
      <c r="G535" s="59"/>
      <c r="H535" s="59"/>
      <c r="I535" s="59"/>
      <c r="J535" s="59"/>
      <c r="K535" s="59"/>
      <c r="L535" s="59"/>
      <c r="M535" s="59"/>
      <c r="N535" s="59"/>
      <c r="O535" s="59"/>
      <c r="P535" s="59"/>
      <c r="Q535" s="59"/>
      <c r="R535" s="59"/>
      <c r="T535" s="59"/>
      <c r="U535" s="125"/>
      <c r="V535" s="125"/>
      <c r="W535" s="125"/>
      <c r="X535" s="125"/>
      <c r="Y535" s="125"/>
      <c r="Z535" s="125"/>
      <c r="DR535" s="59"/>
    </row>
    <row r="536" spans="1:122" x14ac:dyDescent="0.2">
      <c r="A536" s="96">
        <v>528</v>
      </c>
      <c r="B536" s="132"/>
      <c r="C536" s="132"/>
      <c r="D536" s="132"/>
      <c r="E536" s="132"/>
      <c r="F536" s="132"/>
      <c r="G536" s="59"/>
      <c r="H536" s="59"/>
      <c r="I536" s="59"/>
      <c r="J536" s="59"/>
      <c r="K536" s="59"/>
      <c r="L536" s="59"/>
      <c r="M536" s="59"/>
      <c r="N536" s="59"/>
      <c r="O536" s="59"/>
      <c r="P536" s="59"/>
      <c r="Q536" s="59"/>
      <c r="R536" s="59"/>
      <c r="T536" s="59"/>
      <c r="U536" s="125"/>
      <c r="V536" s="125"/>
      <c r="W536" s="125"/>
      <c r="X536" s="125"/>
      <c r="Y536" s="125"/>
      <c r="Z536" s="125"/>
      <c r="DR536" s="59"/>
    </row>
    <row r="537" spans="1:122" x14ac:dyDescent="0.2">
      <c r="A537" s="96">
        <v>529</v>
      </c>
      <c r="B537" s="132"/>
      <c r="C537" s="132"/>
      <c r="D537" s="132"/>
      <c r="E537" s="132"/>
      <c r="F537" s="132"/>
      <c r="G537" s="59"/>
      <c r="H537" s="59"/>
      <c r="I537" s="59"/>
      <c r="J537" s="59"/>
      <c r="K537" s="59"/>
      <c r="L537" s="59"/>
      <c r="M537" s="59"/>
      <c r="N537" s="59"/>
      <c r="O537" s="59"/>
      <c r="P537" s="59"/>
      <c r="Q537" s="59"/>
      <c r="R537" s="59"/>
      <c r="T537" s="59"/>
      <c r="U537" s="125"/>
      <c r="V537" s="125"/>
      <c r="W537" s="125"/>
      <c r="X537" s="125"/>
      <c r="Y537" s="125"/>
      <c r="Z537" s="125"/>
      <c r="DR537" s="59"/>
    </row>
    <row r="538" spans="1:122" x14ac:dyDescent="0.2">
      <c r="A538" s="96">
        <v>530</v>
      </c>
      <c r="B538" s="132"/>
      <c r="C538" s="132"/>
      <c r="D538" s="132"/>
      <c r="E538" s="132"/>
      <c r="F538" s="132"/>
      <c r="G538" s="59"/>
      <c r="H538" s="59"/>
      <c r="I538" s="59"/>
      <c r="J538" s="59"/>
      <c r="K538" s="59"/>
      <c r="L538" s="59"/>
      <c r="M538" s="59"/>
      <c r="N538" s="59"/>
      <c r="O538" s="59"/>
      <c r="P538" s="59"/>
      <c r="Q538" s="59"/>
      <c r="R538" s="59"/>
      <c r="T538" s="59"/>
      <c r="U538" s="125"/>
      <c r="V538" s="125"/>
      <c r="W538" s="125"/>
      <c r="X538" s="125"/>
      <c r="Y538" s="125"/>
      <c r="Z538" s="125"/>
      <c r="DR538" s="59"/>
    </row>
    <row r="539" spans="1:122" x14ac:dyDescent="0.2">
      <c r="A539" s="96">
        <v>531</v>
      </c>
      <c r="B539" s="132"/>
      <c r="C539" s="132"/>
      <c r="D539" s="132"/>
      <c r="E539" s="132"/>
      <c r="F539" s="132"/>
      <c r="G539" s="59"/>
      <c r="H539" s="59"/>
      <c r="I539" s="59"/>
      <c r="J539" s="59"/>
      <c r="K539" s="59"/>
      <c r="L539" s="59"/>
      <c r="M539" s="59"/>
      <c r="N539" s="59"/>
      <c r="O539" s="59"/>
      <c r="P539" s="59"/>
      <c r="Q539" s="59"/>
      <c r="R539" s="59"/>
      <c r="T539" s="59"/>
      <c r="U539" s="125"/>
      <c r="V539" s="125"/>
      <c r="W539" s="125"/>
      <c r="X539" s="125"/>
      <c r="Y539" s="125"/>
      <c r="Z539" s="125"/>
      <c r="DR539" s="59"/>
    </row>
    <row r="540" spans="1:122" x14ac:dyDescent="0.2">
      <c r="A540" s="96">
        <v>532</v>
      </c>
      <c r="B540" s="132"/>
      <c r="C540" s="132"/>
      <c r="D540" s="132"/>
      <c r="E540" s="132"/>
      <c r="F540" s="132"/>
      <c r="G540" s="59"/>
      <c r="H540" s="59"/>
      <c r="I540" s="59"/>
      <c r="J540" s="59"/>
      <c r="K540" s="59"/>
      <c r="L540" s="59"/>
      <c r="M540" s="59"/>
      <c r="N540" s="59"/>
      <c r="O540" s="59"/>
      <c r="P540" s="59"/>
      <c r="Q540" s="59"/>
      <c r="R540" s="59"/>
      <c r="T540" s="59"/>
      <c r="U540" s="125"/>
      <c r="V540" s="125"/>
      <c r="W540" s="125"/>
      <c r="X540" s="125"/>
      <c r="Y540" s="125"/>
      <c r="Z540" s="125"/>
      <c r="DR540" s="59"/>
    </row>
    <row r="541" spans="1:122" x14ac:dyDescent="0.2">
      <c r="A541" s="96">
        <v>533</v>
      </c>
      <c r="B541" s="132"/>
      <c r="C541" s="132"/>
      <c r="D541" s="132"/>
      <c r="E541" s="132"/>
      <c r="F541" s="132"/>
      <c r="G541" s="59"/>
      <c r="H541" s="59"/>
      <c r="I541" s="59"/>
      <c r="J541" s="59"/>
      <c r="K541" s="59"/>
      <c r="L541" s="59"/>
      <c r="M541" s="59"/>
      <c r="N541" s="59"/>
      <c r="O541" s="59"/>
      <c r="P541" s="59"/>
      <c r="Q541" s="59"/>
      <c r="R541" s="59"/>
      <c r="T541" s="59"/>
      <c r="U541" s="125"/>
      <c r="V541" s="125"/>
      <c r="W541" s="125"/>
      <c r="X541" s="125"/>
      <c r="Y541" s="125"/>
      <c r="Z541" s="125"/>
      <c r="DR541" s="59"/>
    </row>
    <row r="542" spans="1:122" x14ac:dyDescent="0.2">
      <c r="A542" s="96">
        <v>534</v>
      </c>
      <c r="B542" s="132"/>
      <c r="C542" s="132"/>
      <c r="D542" s="132"/>
      <c r="E542" s="132"/>
      <c r="F542" s="132"/>
      <c r="G542" s="59"/>
      <c r="H542" s="59"/>
      <c r="I542" s="59"/>
      <c r="J542" s="59"/>
      <c r="K542" s="59"/>
      <c r="L542" s="59"/>
      <c r="M542" s="59"/>
      <c r="N542" s="59"/>
      <c r="O542" s="59"/>
      <c r="P542" s="59"/>
      <c r="Q542" s="59"/>
      <c r="R542" s="59"/>
      <c r="T542" s="59"/>
      <c r="U542" s="125"/>
      <c r="V542" s="125"/>
      <c r="W542" s="125"/>
      <c r="X542" s="125"/>
      <c r="Y542" s="125"/>
      <c r="Z542" s="125"/>
      <c r="DR542" s="59"/>
    </row>
    <row r="543" spans="1:122" x14ac:dyDescent="0.2">
      <c r="A543" s="96">
        <v>535</v>
      </c>
      <c r="B543" s="132"/>
      <c r="C543" s="132"/>
      <c r="D543" s="132"/>
      <c r="E543" s="132"/>
      <c r="F543" s="132"/>
      <c r="G543" s="59"/>
      <c r="H543" s="59"/>
      <c r="I543" s="59"/>
      <c r="J543" s="59"/>
      <c r="K543" s="59"/>
      <c r="L543" s="59"/>
      <c r="M543" s="59"/>
      <c r="N543" s="59"/>
      <c r="O543" s="59"/>
      <c r="P543" s="59"/>
      <c r="Q543" s="59"/>
      <c r="R543" s="59"/>
      <c r="T543" s="59"/>
      <c r="U543" s="125"/>
      <c r="V543" s="125"/>
      <c r="W543" s="125"/>
      <c r="X543" s="125"/>
      <c r="Y543" s="125"/>
      <c r="Z543" s="125"/>
      <c r="DR543" s="59"/>
    </row>
    <row r="544" spans="1:122" x14ac:dyDescent="0.2">
      <c r="A544" s="96">
        <v>536</v>
      </c>
      <c r="B544" s="132"/>
      <c r="C544" s="132"/>
      <c r="D544" s="132"/>
      <c r="E544" s="132"/>
      <c r="F544" s="132"/>
      <c r="G544" s="59"/>
      <c r="H544" s="59"/>
      <c r="I544" s="59"/>
      <c r="J544" s="59"/>
      <c r="K544" s="59"/>
      <c r="L544" s="59"/>
      <c r="M544" s="59"/>
      <c r="N544" s="59"/>
      <c r="O544" s="59"/>
      <c r="P544" s="59"/>
      <c r="Q544" s="59"/>
      <c r="R544" s="59"/>
      <c r="T544" s="59"/>
      <c r="U544" s="125"/>
      <c r="V544" s="125"/>
      <c r="W544" s="125"/>
      <c r="X544" s="125"/>
      <c r="Y544" s="125"/>
      <c r="Z544" s="125"/>
      <c r="DR544" s="59"/>
    </row>
    <row r="545" spans="1:122" x14ac:dyDescent="0.2">
      <c r="A545" s="96">
        <v>537</v>
      </c>
      <c r="B545" s="132"/>
      <c r="C545" s="132"/>
      <c r="D545" s="132"/>
      <c r="E545" s="132"/>
      <c r="F545" s="132"/>
      <c r="G545" s="59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T545" s="59"/>
      <c r="U545" s="125"/>
      <c r="V545" s="125"/>
      <c r="W545" s="125"/>
      <c r="X545" s="125"/>
      <c r="Y545" s="125"/>
      <c r="Z545" s="125"/>
      <c r="DR545" s="59"/>
    </row>
    <row r="546" spans="1:122" x14ac:dyDescent="0.2">
      <c r="A546" s="96">
        <v>538</v>
      </c>
      <c r="B546" s="132"/>
      <c r="C546" s="132"/>
      <c r="D546" s="132"/>
      <c r="E546" s="132"/>
      <c r="F546" s="132"/>
      <c r="G546" s="59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T546" s="59"/>
      <c r="U546" s="125"/>
      <c r="V546" s="125"/>
      <c r="W546" s="125"/>
      <c r="X546" s="125"/>
      <c r="Y546" s="125"/>
      <c r="Z546" s="125"/>
      <c r="DR546" s="59"/>
    </row>
    <row r="547" spans="1:122" x14ac:dyDescent="0.2">
      <c r="A547" s="96">
        <v>539</v>
      </c>
      <c r="B547" s="132"/>
      <c r="C547" s="132"/>
      <c r="D547" s="132"/>
      <c r="E547" s="132"/>
      <c r="F547" s="132"/>
      <c r="G547" s="59"/>
      <c r="H547" s="59"/>
      <c r="I547" s="59"/>
      <c r="J547" s="59"/>
      <c r="K547" s="59"/>
      <c r="L547" s="59"/>
      <c r="M547" s="59"/>
      <c r="N547" s="59"/>
      <c r="O547" s="59"/>
      <c r="P547" s="59"/>
      <c r="Q547" s="59"/>
      <c r="R547" s="59"/>
      <c r="T547" s="59"/>
      <c r="U547" s="125"/>
      <c r="V547" s="125"/>
      <c r="W547" s="125"/>
      <c r="X547" s="125"/>
      <c r="Y547" s="125"/>
      <c r="Z547" s="125"/>
      <c r="DR547" s="59"/>
    </row>
    <row r="548" spans="1:122" x14ac:dyDescent="0.2">
      <c r="A548" s="96">
        <v>540</v>
      </c>
      <c r="B548" s="132"/>
      <c r="C548" s="132"/>
      <c r="D548" s="132"/>
      <c r="E548" s="132"/>
      <c r="F548" s="132"/>
      <c r="G548" s="59"/>
      <c r="H548" s="59"/>
      <c r="I548" s="59"/>
      <c r="J548" s="59"/>
      <c r="K548" s="59"/>
      <c r="L548" s="59"/>
      <c r="M548" s="59"/>
      <c r="N548" s="59"/>
      <c r="O548" s="59"/>
      <c r="P548" s="59"/>
      <c r="Q548" s="59"/>
      <c r="R548" s="59"/>
      <c r="T548" s="59"/>
      <c r="U548" s="125"/>
      <c r="V548" s="125"/>
      <c r="W548" s="125"/>
      <c r="X548" s="125"/>
      <c r="Y548" s="125"/>
      <c r="Z548" s="125"/>
      <c r="DR548" s="59"/>
    </row>
    <row r="549" spans="1:122" x14ac:dyDescent="0.2">
      <c r="A549" s="96">
        <v>541</v>
      </c>
      <c r="B549" s="132"/>
      <c r="C549" s="132"/>
      <c r="D549" s="132"/>
      <c r="E549" s="132"/>
      <c r="F549" s="132"/>
      <c r="G549" s="59"/>
      <c r="H549" s="59"/>
      <c r="I549" s="59"/>
      <c r="J549" s="59"/>
      <c r="K549" s="59"/>
      <c r="L549" s="59"/>
      <c r="M549" s="59"/>
      <c r="N549" s="59"/>
      <c r="O549" s="59"/>
      <c r="P549" s="59"/>
      <c r="Q549" s="59"/>
      <c r="R549" s="59"/>
      <c r="T549" s="59"/>
      <c r="U549" s="125"/>
      <c r="V549" s="125"/>
      <c r="W549" s="125"/>
      <c r="X549" s="125"/>
      <c r="Y549" s="125"/>
      <c r="Z549" s="125"/>
      <c r="DR549" s="59"/>
    </row>
    <row r="550" spans="1:122" x14ac:dyDescent="0.2">
      <c r="A550" s="96">
        <v>542</v>
      </c>
      <c r="B550" s="132"/>
      <c r="C550" s="132"/>
      <c r="D550" s="132"/>
      <c r="E550" s="132"/>
      <c r="F550" s="132"/>
      <c r="G550" s="59"/>
      <c r="H550" s="59"/>
      <c r="I550" s="59"/>
      <c r="J550" s="59"/>
      <c r="K550" s="59"/>
      <c r="L550" s="59"/>
      <c r="M550" s="59"/>
      <c r="N550" s="59"/>
      <c r="O550" s="59"/>
      <c r="P550" s="59"/>
      <c r="Q550" s="59"/>
      <c r="R550" s="59"/>
      <c r="T550" s="59"/>
      <c r="U550" s="125"/>
      <c r="V550" s="125"/>
      <c r="W550" s="125"/>
      <c r="X550" s="125"/>
      <c r="Y550" s="125"/>
      <c r="Z550" s="125"/>
      <c r="DR550" s="59"/>
    </row>
    <row r="551" spans="1:122" x14ac:dyDescent="0.2">
      <c r="A551" s="96">
        <v>543</v>
      </c>
      <c r="B551" s="132"/>
      <c r="C551" s="132"/>
      <c r="D551" s="132"/>
      <c r="E551" s="132"/>
      <c r="F551" s="132"/>
      <c r="G551" s="59"/>
      <c r="H551" s="59"/>
      <c r="I551" s="59"/>
      <c r="J551" s="59"/>
      <c r="K551" s="59"/>
      <c r="L551" s="59"/>
      <c r="M551" s="59"/>
      <c r="N551" s="59"/>
      <c r="O551" s="59"/>
      <c r="P551" s="59"/>
      <c r="Q551" s="59"/>
      <c r="R551" s="59"/>
      <c r="T551" s="59"/>
      <c r="U551" s="125"/>
      <c r="V551" s="125"/>
      <c r="W551" s="125"/>
      <c r="X551" s="125"/>
      <c r="Y551" s="125"/>
      <c r="Z551" s="125"/>
      <c r="DR551" s="59"/>
    </row>
    <row r="552" spans="1:122" x14ac:dyDescent="0.2">
      <c r="A552" s="96">
        <v>544</v>
      </c>
      <c r="B552" s="132"/>
      <c r="C552" s="132"/>
      <c r="D552" s="132"/>
      <c r="E552" s="132"/>
      <c r="F552" s="132"/>
      <c r="G552" s="59"/>
      <c r="H552" s="59"/>
      <c r="I552" s="59"/>
      <c r="J552" s="59"/>
      <c r="K552" s="59"/>
      <c r="L552" s="59"/>
      <c r="M552" s="59"/>
      <c r="N552" s="59"/>
      <c r="O552" s="59"/>
      <c r="P552" s="59"/>
      <c r="Q552" s="59"/>
      <c r="R552" s="59"/>
      <c r="T552" s="59"/>
      <c r="U552" s="125"/>
      <c r="V552" s="125"/>
      <c r="W552" s="125"/>
      <c r="X552" s="125"/>
      <c r="Y552" s="125"/>
      <c r="Z552" s="125"/>
      <c r="DR552" s="59"/>
    </row>
    <row r="553" spans="1:122" x14ac:dyDescent="0.2">
      <c r="A553" s="96">
        <v>545</v>
      </c>
      <c r="B553" s="132"/>
      <c r="C553" s="132"/>
      <c r="D553" s="132"/>
      <c r="E553" s="132"/>
      <c r="F553" s="132"/>
      <c r="G553" s="59"/>
      <c r="H553" s="59"/>
      <c r="I553" s="59"/>
      <c r="J553" s="59"/>
      <c r="K553" s="59"/>
      <c r="L553" s="59"/>
      <c r="M553" s="59"/>
      <c r="N553" s="59"/>
      <c r="O553" s="59"/>
      <c r="P553" s="59"/>
      <c r="Q553" s="59"/>
      <c r="R553" s="59"/>
      <c r="T553" s="59"/>
      <c r="U553" s="125"/>
      <c r="V553" s="125"/>
      <c r="W553" s="125"/>
      <c r="X553" s="125"/>
      <c r="Y553" s="125"/>
      <c r="Z553" s="125"/>
      <c r="DR553" s="59"/>
    </row>
    <row r="554" spans="1:122" x14ac:dyDescent="0.2">
      <c r="A554" s="96">
        <v>546</v>
      </c>
      <c r="B554" s="132"/>
      <c r="C554" s="132"/>
      <c r="D554" s="132"/>
      <c r="E554" s="132"/>
      <c r="F554" s="132"/>
      <c r="G554" s="59"/>
      <c r="H554" s="59"/>
      <c r="I554" s="59"/>
      <c r="J554" s="59"/>
      <c r="K554" s="59"/>
      <c r="L554" s="59"/>
      <c r="M554" s="59"/>
      <c r="N554" s="59"/>
      <c r="O554" s="59"/>
      <c r="P554" s="59"/>
      <c r="Q554" s="59"/>
      <c r="R554" s="59"/>
      <c r="T554" s="59"/>
      <c r="U554" s="125"/>
      <c r="V554" s="125"/>
      <c r="W554" s="125"/>
      <c r="X554" s="125"/>
      <c r="Y554" s="125"/>
      <c r="Z554" s="125"/>
      <c r="DR554" s="59"/>
    </row>
    <row r="555" spans="1:122" x14ac:dyDescent="0.2">
      <c r="A555" s="96">
        <v>547</v>
      </c>
      <c r="B555" s="132"/>
      <c r="C555" s="132"/>
      <c r="D555" s="132"/>
      <c r="E555" s="132"/>
      <c r="F555" s="132"/>
      <c r="G555" s="59"/>
      <c r="H555" s="59"/>
      <c r="I555" s="59"/>
      <c r="J555" s="59"/>
      <c r="K555" s="59"/>
      <c r="L555" s="59"/>
      <c r="M555" s="59"/>
      <c r="N555" s="59"/>
      <c r="O555" s="59"/>
      <c r="P555" s="59"/>
      <c r="Q555" s="59"/>
      <c r="R555" s="59"/>
      <c r="T555" s="59"/>
      <c r="U555" s="125"/>
      <c r="V555" s="125"/>
      <c r="W555" s="125"/>
      <c r="X555" s="125"/>
      <c r="Y555" s="125"/>
      <c r="Z555" s="125"/>
      <c r="DR555" s="59"/>
    </row>
    <row r="556" spans="1:122" x14ac:dyDescent="0.2">
      <c r="A556" s="96">
        <v>548</v>
      </c>
      <c r="B556" s="132"/>
      <c r="C556" s="132"/>
      <c r="D556" s="132"/>
      <c r="E556" s="132"/>
      <c r="F556" s="132"/>
      <c r="G556" s="59"/>
      <c r="H556" s="59"/>
      <c r="I556" s="59"/>
      <c r="J556" s="59"/>
      <c r="K556" s="59"/>
      <c r="L556" s="59"/>
      <c r="M556" s="59"/>
      <c r="N556" s="59"/>
      <c r="O556" s="59"/>
      <c r="P556" s="59"/>
      <c r="Q556" s="59"/>
      <c r="R556" s="59"/>
      <c r="T556" s="59"/>
      <c r="U556" s="125"/>
      <c r="V556" s="125"/>
      <c r="W556" s="125"/>
      <c r="X556" s="125"/>
      <c r="Y556" s="125"/>
      <c r="Z556" s="125"/>
      <c r="DR556" s="59"/>
    </row>
    <row r="557" spans="1:122" x14ac:dyDescent="0.2">
      <c r="A557" s="96">
        <v>549</v>
      </c>
      <c r="B557" s="132"/>
      <c r="C557" s="132"/>
      <c r="D557" s="132"/>
      <c r="E557" s="132"/>
      <c r="F557" s="132"/>
      <c r="G557" s="59"/>
      <c r="H557" s="59"/>
      <c r="I557" s="59"/>
      <c r="J557" s="59"/>
      <c r="K557" s="59"/>
      <c r="L557" s="59"/>
      <c r="M557" s="59"/>
      <c r="N557" s="59"/>
      <c r="O557" s="59"/>
      <c r="P557" s="59"/>
      <c r="Q557" s="59"/>
      <c r="R557" s="59"/>
      <c r="T557" s="59"/>
      <c r="U557" s="125"/>
      <c r="V557" s="125"/>
      <c r="W557" s="125"/>
      <c r="X557" s="125"/>
      <c r="Y557" s="125"/>
      <c r="Z557" s="125"/>
      <c r="DR557" s="59"/>
    </row>
    <row r="558" spans="1:122" x14ac:dyDescent="0.2">
      <c r="A558" s="96">
        <v>550</v>
      </c>
      <c r="B558" s="132"/>
      <c r="C558" s="132"/>
      <c r="D558" s="132"/>
      <c r="E558" s="132"/>
      <c r="F558" s="132"/>
      <c r="G558" s="59"/>
      <c r="H558" s="59"/>
      <c r="I558" s="59"/>
      <c r="J558" s="59"/>
      <c r="K558" s="59"/>
      <c r="L558" s="59"/>
      <c r="M558" s="59"/>
      <c r="N558" s="59"/>
      <c r="O558" s="59"/>
      <c r="P558" s="59"/>
      <c r="Q558" s="59"/>
      <c r="R558" s="59"/>
      <c r="T558" s="59"/>
      <c r="U558" s="125"/>
      <c r="V558" s="125"/>
      <c r="W558" s="125"/>
      <c r="X558" s="125"/>
      <c r="Y558" s="125"/>
      <c r="Z558" s="125"/>
      <c r="DR558" s="59"/>
    </row>
    <row r="559" spans="1:122" x14ac:dyDescent="0.2">
      <c r="A559" s="96">
        <v>551</v>
      </c>
      <c r="B559" s="132"/>
      <c r="C559" s="132"/>
      <c r="D559" s="132"/>
      <c r="E559" s="132"/>
      <c r="F559" s="132"/>
      <c r="G559" s="59"/>
      <c r="H559" s="59"/>
      <c r="I559" s="59"/>
      <c r="J559" s="59"/>
      <c r="K559" s="59"/>
      <c r="L559" s="59"/>
      <c r="M559" s="59"/>
      <c r="N559" s="59"/>
      <c r="O559" s="59"/>
      <c r="P559" s="59"/>
      <c r="Q559" s="59"/>
      <c r="R559" s="59"/>
      <c r="T559" s="59"/>
      <c r="U559" s="125"/>
      <c r="V559" s="125"/>
      <c r="W559" s="125"/>
      <c r="X559" s="125"/>
      <c r="Y559" s="125"/>
      <c r="Z559" s="125"/>
      <c r="DR559" s="59"/>
    </row>
    <row r="560" spans="1:122" x14ac:dyDescent="0.2">
      <c r="A560" s="96">
        <v>552</v>
      </c>
      <c r="B560" s="132"/>
      <c r="C560" s="132"/>
      <c r="D560" s="132"/>
      <c r="E560" s="132"/>
      <c r="F560" s="132"/>
      <c r="G560" s="59"/>
      <c r="H560" s="59"/>
      <c r="I560" s="59"/>
      <c r="J560" s="59"/>
      <c r="K560" s="59"/>
      <c r="L560" s="59"/>
      <c r="M560" s="59"/>
      <c r="N560" s="59"/>
      <c r="O560" s="59"/>
      <c r="P560" s="59"/>
      <c r="Q560" s="59"/>
      <c r="R560" s="59"/>
      <c r="T560" s="59"/>
      <c r="U560" s="125"/>
      <c r="V560" s="125"/>
      <c r="W560" s="125"/>
      <c r="X560" s="125"/>
      <c r="Y560" s="125"/>
      <c r="Z560" s="125"/>
      <c r="DR560" s="59"/>
    </row>
    <row r="561" spans="1:122" x14ac:dyDescent="0.2">
      <c r="A561" s="96">
        <v>553</v>
      </c>
      <c r="B561" s="132"/>
      <c r="C561" s="132"/>
      <c r="D561" s="132"/>
      <c r="E561" s="132"/>
      <c r="F561" s="132"/>
      <c r="G561" s="59"/>
      <c r="H561" s="59"/>
      <c r="I561" s="59"/>
      <c r="J561" s="59"/>
      <c r="K561" s="59"/>
      <c r="L561" s="59"/>
      <c r="M561" s="59"/>
      <c r="N561" s="59"/>
      <c r="O561" s="59"/>
      <c r="P561" s="59"/>
      <c r="Q561" s="59"/>
      <c r="R561" s="59"/>
      <c r="T561" s="59"/>
      <c r="U561" s="125"/>
      <c r="V561" s="125"/>
      <c r="W561" s="125"/>
      <c r="X561" s="125"/>
      <c r="Y561" s="125"/>
      <c r="Z561" s="125"/>
      <c r="DR561" s="59"/>
    </row>
    <row r="562" spans="1:122" x14ac:dyDescent="0.2">
      <c r="A562" s="96">
        <v>554</v>
      </c>
      <c r="B562" s="132"/>
      <c r="C562" s="132"/>
      <c r="D562" s="132"/>
      <c r="E562" s="132"/>
      <c r="F562" s="132"/>
      <c r="G562" s="59"/>
      <c r="H562" s="59"/>
      <c r="I562" s="59"/>
      <c r="J562" s="59"/>
      <c r="K562" s="59"/>
      <c r="L562" s="59"/>
      <c r="M562" s="59"/>
      <c r="N562" s="59"/>
      <c r="O562" s="59"/>
      <c r="P562" s="59"/>
      <c r="Q562" s="59"/>
      <c r="R562" s="59"/>
      <c r="T562" s="59"/>
      <c r="U562" s="125"/>
      <c r="V562" s="125"/>
      <c r="W562" s="125"/>
      <c r="X562" s="125"/>
      <c r="Y562" s="125"/>
      <c r="Z562" s="125"/>
      <c r="DR562" s="59"/>
    </row>
    <row r="563" spans="1:122" x14ac:dyDescent="0.2">
      <c r="A563" s="96">
        <v>555</v>
      </c>
      <c r="B563" s="132"/>
      <c r="C563" s="132"/>
      <c r="D563" s="132"/>
      <c r="E563" s="132"/>
      <c r="F563" s="132"/>
      <c r="G563" s="59"/>
      <c r="H563" s="59"/>
      <c r="I563" s="59"/>
      <c r="J563" s="59"/>
      <c r="K563" s="59"/>
      <c r="L563" s="59"/>
      <c r="M563" s="59"/>
      <c r="N563" s="59"/>
      <c r="O563" s="59"/>
      <c r="P563" s="59"/>
      <c r="Q563" s="59"/>
      <c r="R563" s="59"/>
      <c r="T563" s="59"/>
      <c r="U563" s="125"/>
      <c r="V563" s="125"/>
      <c r="W563" s="125"/>
      <c r="X563" s="125"/>
      <c r="Y563" s="125"/>
      <c r="Z563" s="125"/>
      <c r="DR563" s="59"/>
    </row>
    <row r="564" spans="1:122" x14ac:dyDescent="0.2">
      <c r="A564" s="96">
        <v>556</v>
      </c>
      <c r="B564" s="132"/>
      <c r="C564" s="132"/>
      <c r="D564" s="132"/>
      <c r="E564" s="132"/>
      <c r="F564" s="132"/>
      <c r="G564" s="59"/>
      <c r="H564" s="59"/>
      <c r="I564" s="59"/>
      <c r="J564" s="59"/>
      <c r="K564" s="59"/>
      <c r="L564" s="59"/>
      <c r="M564" s="59"/>
      <c r="N564" s="59"/>
      <c r="O564" s="59"/>
      <c r="P564" s="59"/>
      <c r="Q564" s="59"/>
      <c r="R564" s="59"/>
      <c r="T564" s="59"/>
      <c r="U564" s="125"/>
      <c r="V564" s="125"/>
      <c r="W564" s="125"/>
      <c r="X564" s="125"/>
      <c r="Y564" s="125"/>
      <c r="Z564" s="125"/>
      <c r="DR564" s="59"/>
    </row>
    <row r="565" spans="1:122" x14ac:dyDescent="0.2">
      <c r="A565" s="96">
        <v>557</v>
      </c>
      <c r="B565" s="132"/>
      <c r="C565" s="132"/>
      <c r="D565" s="132"/>
      <c r="E565" s="132"/>
      <c r="F565" s="132"/>
      <c r="G565" s="59"/>
      <c r="H565" s="59"/>
      <c r="I565" s="59"/>
      <c r="J565" s="59"/>
      <c r="K565" s="59"/>
      <c r="L565" s="59"/>
      <c r="M565" s="59"/>
      <c r="N565" s="59"/>
      <c r="O565" s="59"/>
      <c r="P565" s="59"/>
      <c r="Q565" s="59"/>
      <c r="R565" s="59"/>
      <c r="T565" s="59"/>
      <c r="U565" s="125"/>
      <c r="V565" s="125"/>
      <c r="W565" s="125"/>
      <c r="X565" s="125"/>
      <c r="Y565" s="125"/>
      <c r="Z565" s="125"/>
      <c r="DR565" s="59"/>
    </row>
    <row r="566" spans="1:122" x14ac:dyDescent="0.2">
      <c r="A566" s="96">
        <v>558</v>
      </c>
      <c r="B566" s="132"/>
      <c r="C566" s="132"/>
      <c r="D566" s="132"/>
      <c r="E566" s="132"/>
      <c r="F566" s="132"/>
      <c r="G566" s="59"/>
      <c r="H566" s="59"/>
      <c r="I566" s="59"/>
      <c r="J566" s="59"/>
      <c r="K566" s="59"/>
      <c r="L566" s="59"/>
      <c r="M566" s="59"/>
      <c r="N566" s="59"/>
      <c r="O566" s="59"/>
      <c r="P566" s="59"/>
      <c r="Q566" s="59"/>
      <c r="R566" s="59"/>
      <c r="T566" s="59"/>
      <c r="U566" s="125"/>
      <c r="V566" s="125"/>
      <c r="W566" s="125"/>
      <c r="X566" s="125"/>
      <c r="Y566" s="125"/>
      <c r="Z566" s="125"/>
      <c r="DR566" s="59"/>
    </row>
    <row r="567" spans="1:122" x14ac:dyDescent="0.2">
      <c r="A567" s="96">
        <v>559</v>
      </c>
      <c r="B567" s="132"/>
      <c r="C567" s="132"/>
      <c r="D567" s="132"/>
      <c r="E567" s="132"/>
      <c r="F567" s="132"/>
      <c r="G567" s="59"/>
      <c r="H567" s="59"/>
      <c r="I567" s="59"/>
      <c r="J567" s="59"/>
      <c r="K567" s="59"/>
      <c r="L567" s="59"/>
      <c r="M567" s="59"/>
      <c r="N567" s="59"/>
      <c r="O567" s="59"/>
      <c r="P567" s="59"/>
      <c r="Q567" s="59"/>
      <c r="R567" s="59"/>
      <c r="T567" s="59"/>
      <c r="U567" s="125"/>
      <c r="V567" s="125"/>
      <c r="W567" s="125"/>
      <c r="X567" s="125"/>
      <c r="Y567" s="125"/>
      <c r="Z567" s="125"/>
      <c r="DR567" s="59"/>
    </row>
    <row r="568" spans="1:122" x14ac:dyDescent="0.2">
      <c r="A568" s="96">
        <v>560</v>
      </c>
      <c r="B568" s="132"/>
      <c r="C568" s="132"/>
      <c r="D568" s="132"/>
      <c r="E568" s="132"/>
      <c r="F568" s="132"/>
      <c r="G568" s="59"/>
      <c r="H568" s="59"/>
      <c r="I568" s="59"/>
      <c r="J568" s="59"/>
      <c r="K568" s="59"/>
      <c r="L568" s="59"/>
      <c r="M568" s="59"/>
      <c r="N568" s="59"/>
      <c r="O568" s="59"/>
      <c r="P568" s="59"/>
      <c r="Q568" s="59"/>
      <c r="R568" s="59"/>
      <c r="T568" s="59"/>
      <c r="U568" s="125"/>
      <c r="V568" s="125"/>
      <c r="W568" s="125"/>
      <c r="X568" s="125"/>
      <c r="Y568" s="125"/>
      <c r="Z568" s="125"/>
      <c r="DR568" s="59"/>
    </row>
    <row r="569" spans="1:122" x14ac:dyDescent="0.2">
      <c r="A569" s="96">
        <v>561</v>
      </c>
      <c r="B569" s="132"/>
      <c r="C569" s="132"/>
      <c r="D569" s="132"/>
      <c r="E569" s="132"/>
      <c r="F569" s="132"/>
      <c r="G569" s="59"/>
      <c r="H569" s="59"/>
      <c r="I569" s="59"/>
      <c r="J569" s="59"/>
      <c r="K569" s="59"/>
      <c r="L569" s="59"/>
      <c r="M569" s="59"/>
      <c r="N569" s="59"/>
      <c r="O569" s="59"/>
      <c r="P569" s="59"/>
      <c r="Q569" s="59"/>
      <c r="R569" s="59"/>
      <c r="T569" s="59"/>
      <c r="U569" s="125"/>
      <c r="V569" s="125"/>
      <c r="W569" s="125"/>
      <c r="X569" s="125"/>
      <c r="Y569" s="125"/>
      <c r="Z569" s="125"/>
      <c r="DR569" s="59"/>
    </row>
    <row r="570" spans="1:122" x14ac:dyDescent="0.2">
      <c r="A570" s="96">
        <v>562</v>
      </c>
      <c r="B570" s="132"/>
      <c r="C570" s="132"/>
      <c r="D570" s="132"/>
      <c r="E570" s="132"/>
      <c r="F570" s="132"/>
      <c r="G570" s="59"/>
      <c r="H570" s="59"/>
      <c r="I570" s="59"/>
      <c r="J570" s="59"/>
      <c r="K570" s="59"/>
      <c r="L570" s="59"/>
      <c r="M570" s="59"/>
      <c r="N570" s="59"/>
      <c r="O570" s="59"/>
      <c r="P570" s="59"/>
      <c r="Q570" s="59"/>
      <c r="R570" s="59"/>
      <c r="T570" s="59"/>
      <c r="U570" s="125"/>
      <c r="V570" s="125"/>
      <c r="W570" s="125"/>
      <c r="X570" s="125"/>
      <c r="Y570" s="125"/>
      <c r="Z570" s="125"/>
      <c r="DR570" s="59"/>
    </row>
    <row r="571" spans="1:122" x14ac:dyDescent="0.2">
      <c r="A571" s="96">
        <v>563</v>
      </c>
      <c r="B571" s="132"/>
      <c r="C571" s="132"/>
      <c r="D571" s="132"/>
      <c r="E571" s="132"/>
      <c r="F571" s="132"/>
      <c r="G571" s="59"/>
      <c r="H571" s="59"/>
      <c r="I571" s="59"/>
      <c r="J571" s="59"/>
      <c r="K571" s="59"/>
      <c r="L571" s="59"/>
      <c r="M571" s="59"/>
      <c r="N571" s="59"/>
      <c r="O571" s="59"/>
      <c r="P571" s="59"/>
      <c r="Q571" s="59"/>
      <c r="R571" s="59"/>
      <c r="T571" s="59"/>
      <c r="U571" s="125"/>
      <c r="V571" s="125"/>
      <c r="W571" s="125"/>
      <c r="X571" s="125"/>
      <c r="Y571" s="125"/>
      <c r="Z571" s="125"/>
      <c r="DR571" s="59"/>
    </row>
    <row r="572" spans="1:122" x14ac:dyDescent="0.2">
      <c r="A572" s="96">
        <v>564</v>
      </c>
      <c r="B572" s="132"/>
      <c r="C572" s="132"/>
      <c r="D572" s="132"/>
      <c r="E572" s="132"/>
      <c r="F572" s="132"/>
      <c r="G572" s="59"/>
      <c r="H572" s="59"/>
      <c r="I572" s="59"/>
      <c r="J572" s="59"/>
      <c r="K572" s="59"/>
      <c r="L572" s="59"/>
      <c r="M572" s="59"/>
      <c r="N572" s="59"/>
      <c r="O572" s="59"/>
      <c r="P572" s="59"/>
      <c r="Q572" s="59"/>
      <c r="R572" s="59"/>
      <c r="T572" s="59"/>
      <c r="U572" s="125"/>
      <c r="V572" s="125"/>
      <c r="W572" s="125"/>
      <c r="X572" s="125"/>
      <c r="Y572" s="125"/>
      <c r="Z572" s="125"/>
      <c r="DR572" s="59"/>
    </row>
    <row r="573" spans="1:122" x14ac:dyDescent="0.2">
      <c r="A573" s="96">
        <v>565</v>
      </c>
      <c r="B573" s="132"/>
      <c r="C573" s="132"/>
      <c r="D573" s="132"/>
      <c r="E573" s="132"/>
      <c r="F573" s="132"/>
      <c r="G573" s="59"/>
      <c r="H573" s="59"/>
      <c r="I573" s="59"/>
      <c r="J573" s="59"/>
      <c r="K573" s="59"/>
      <c r="L573" s="59"/>
      <c r="M573" s="59"/>
      <c r="N573" s="59"/>
      <c r="O573" s="59"/>
      <c r="P573" s="59"/>
      <c r="Q573" s="59"/>
      <c r="R573" s="59"/>
      <c r="T573" s="59"/>
      <c r="U573" s="125"/>
      <c r="V573" s="125"/>
      <c r="W573" s="125"/>
      <c r="X573" s="125"/>
      <c r="Y573" s="125"/>
      <c r="Z573" s="125"/>
      <c r="DR573" s="59"/>
    </row>
    <row r="574" spans="1:122" x14ac:dyDescent="0.2">
      <c r="A574" s="96">
        <v>566</v>
      </c>
      <c r="B574" s="132"/>
      <c r="C574" s="132"/>
      <c r="D574" s="132"/>
      <c r="E574" s="132"/>
      <c r="F574" s="132"/>
      <c r="G574" s="59"/>
      <c r="H574" s="59"/>
      <c r="I574" s="59"/>
      <c r="J574" s="59"/>
      <c r="K574" s="59"/>
      <c r="L574" s="59"/>
      <c r="M574" s="59"/>
      <c r="N574" s="59"/>
      <c r="O574" s="59"/>
      <c r="P574" s="59"/>
      <c r="Q574" s="59"/>
      <c r="R574" s="59"/>
      <c r="T574" s="59"/>
      <c r="U574" s="125"/>
      <c r="V574" s="125"/>
      <c r="W574" s="125"/>
      <c r="X574" s="125"/>
      <c r="Y574" s="125"/>
      <c r="Z574" s="125"/>
      <c r="DR574" s="59"/>
    </row>
    <row r="575" spans="1:122" x14ac:dyDescent="0.2">
      <c r="A575" s="96">
        <v>567</v>
      </c>
      <c r="B575" s="132"/>
      <c r="C575" s="132"/>
      <c r="D575" s="132"/>
      <c r="E575" s="132"/>
      <c r="F575" s="132"/>
      <c r="G575" s="59"/>
      <c r="H575" s="59"/>
      <c r="I575" s="59"/>
      <c r="J575" s="59"/>
      <c r="K575" s="59"/>
      <c r="L575" s="59"/>
      <c r="M575" s="59"/>
      <c r="N575" s="59"/>
      <c r="O575" s="59"/>
      <c r="P575" s="59"/>
      <c r="Q575" s="59"/>
      <c r="R575" s="59"/>
      <c r="T575" s="59"/>
      <c r="U575" s="125"/>
      <c r="V575" s="125"/>
      <c r="W575" s="125"/>
      <c r="X575" s="125"/>
      <c r="Y575" s="125"/>
      <c r="Z575" s="125"/>
      <c r="DR575" s="59"/>
    </row>
    <row r="576" spans="1:122" x14ac:dyDescent="0.2">
      <c r="A576" s="96">
        <v>568</v>
      </c>
      <c r="B576" s="132"/>
      <c r="C576" s="132"/>
      <c r="D576" s="132"/>
      <c r="E576" s="132"/>
      <c r="F576" s="132"/>
      <c r="G576" s="59"/>
      <c r="H576" s="59"/>
      <c r="I576" s="59"/>
      <c r="J576" s="59"/>
      <c r="K576" s="59"/>
      <c r="L576" s="59"/>
      <c r="M576" s="59"/>
      <c r="N576" s="59"/>
      <c r="O576" s="59"/>
      <c r="P576" s="59"/>
      <c r="Q576" s="59"/>
      <c r="R576" s="59"/>
      <c r="T576" s="59"/>
      <c r="U576" s="125"/>
      <c r="V576" s="125"/>
      <c r="W576" s="125"/>
      <c r="X576" s="125"/>
      <c r="Y576" s="125"/>
      <c r="Z576" s="125"/>
      <c r="DR576" s="59"/>
    </row>
    <row r="577" spans="1:122" x14ac:dyDescent="0.2">
      <c r="A577" s="96">
        <v>569</v>
      </c>
      <c r="B577" s="132"/>
      <c r="C577" s="132"/>
      <c r="D577" s="132"/>
      <c r="E577" s="132"/>
      <c r="F577" s="132"/>
      <c r="G577" s="59"/>
      <c r="H577" s="59"/>
      <c r="I577" s="59"/>
      <c r="J577" s="59"/>
      <c r="K577" s="59"/>
      <c r="L577" s="59"/>
      <c r="M577" s="59"/>
      <c r="N577" s="59"/>
      <c r="O577" s="59"/>
      <c r="P577" s="59"/>
      <c r="Q577" s="59"/>
      <c r="R577" s="59"/>
      <c r="T577" s="59"/>
      <c r="U577" s="125"/>
      <c r="V577" s="125"/>
      <c r="W577" s="125"/>
      <c r="X577" s="125"/>
      <c r="Y577" s="125"/>
      <c r="Z577" s="125"/>
      <c r="DR577" s="59"/>
    </row>
    <row r="578" spans="1:122" x14ac:dyDescent="0.2">
      <c r="A578" s="96">
        <v>570</v>
      </c>
      <c r="B578" s="132"/>
      <c r="C578" s="132"/>
      <c r="D578" s="132"/>
      <c r="E578" s="132"/>
      <c r="F578" s="132"/>
      <c r="G578" s="59"/>
      <c r="H578" s="59"/>
      <c r="I578" s="59"/>
      <c r="J578" s="59"/>
      <c r="K578" s="59"/>
      <c r="L578" s="59"/>
      <c r="M578" s="59"/>
      <c r="N578" s="59"/>
      <c r="O578" s="59"/>
      <c r="P578" s="59"/>
      <c r="Q578" s="59"/>
      <c r="R578" s="59"/>
      <c r="T578" s="59"/>
      <c r="U578" s="125"/>
      <c r="V578" s="125"/>
      <c r="W578" s="125"/>
      <c r="X578" s="125"/>
      <c r="Y578" s="125"/>
      <c r="Z578" s="125"/>
      <c r="DR578" s="59"/>
    </row>
    <row r="579" spans="1:122" x14ac:dyDescent="0.2">
      <c r="A579" s="96">
        <v>571</v>
      </c>
      <c r="B579" s="132"/>
      <c r="C579" s="132"/>
      <c r="D579" s="132"/>
      <c r="E579" s="132"/>
      <c r="F579" s="132"/>
      <c r="G579" s="59"/>
      <c r="H579" s="59"/>
      <c r="I579" s="59"/>
      <c r="J579" s="59"/>
      <c r="K579" s="59"/>
      <c r="L579" s="59"/>
      <c r="M579" s="59"/>
      <c r="N579" s="59"/>
      <c r="O579" s="59"/>
      <c r="P579" s="59"/>
      <c r="Q579" s="59"/>
      <c r="R579" s="59"/>
      <c r="T579" s="59"/>
      <c r="U579" s="125"/>
      <c r="V579" s="125"/>
      <c r="W579" s="125"/>
      <c r="X579" s="125"/>
      <c r="Y579" s="125"/>
      <c r="Z579" s="125"/>
      <c r="DR579" s="59"/>
    </row>
    <row r="580" spans="1:122" x14ac:dyDescent="0.2">
      <c r="A580" s="96">
        <v>572</v>
      </c>
      <c r="B580" s="132"/>
      <c r="C580" s="132"/>
      <c r="D580" s="132"/>
      <c r="E580" s="132"/>
      <c r="F580" s="132"/>
      <c r="G580" s="59"/>
      <c r="H580" s="59"/>
      <c r="I580" s="59"/>
      <c r="J580" s="59"/>
      <c r="K580" s="59"/>
      <c r="L580" s="59"/>
      <c r="M580" s="59"/>
      <c r="N580" s="59"/>
      <c r="O580" s="59"/>
      <c r="P580" s="59"/>
      <c r="Q580" s="59"/>
      <c r="R580" s="59"/>
      <c r="T580" s="59"/>
      <c r="U580" s="125"/>
      <c r="V580" s="125"/>
      <c r="W580" s="125"/>
      <c r="X580" s="125"/>
      <c r="Y580" s="125"/>
      <c r="Z580" s="125"/>
      <c r="DR580" s="59"/>
    </row>
    <row r="581" spans="1:122" x14ac:dyDescent="0.2">
      <c r="A581" s="96">
        <v>573</v>
      </c>
      <c r="B581" s="132"/>
      <c r="C581" s="132"/>
      <c r="D581" s="132"/>
      <c r="E581" s="132"/>
      <c r="F581" s="132"/>
      <c r="G581" s="59"/>
      <c r="H581" s="59"/>
      <c r="I581" s="59"/>
      <c r="J581" s="59"/>
      <c r="K581" s="59"/>
      <c r="L581" s="59"/>
      <c r="M581" s="59"/>
      <c r="N581" s="59"/>
      <c r="O581" s="59"/>
      <c r="P581" s="59"/>
      <c r="Q581" s="59"/>
      <c r="R581" s="59"/>
      <c r="T581" s="59"/>
      <c r="U581" s="125"/>
      <c r="V581" s="125"/>
      <c r="W581" s="125"/>
      <c r="X581" s="125"/>
      <c r="Y581" s="125"/>
      <c r="Z581" s="125"/>
      <c r="DR581" s="59"/>
    </row>
    <row r="582" spans="1:122" x14ac:dyDescent="0.2">
      <c r="A582" s="96">
        <v>574</v>
      </c>
      <c r="B582" s="132"/>
      <c r="C582" s="132"/>
      <c r="D582" s="132"/>
      <c r="E582" s="132"/>
      <c r="F582" s="132"/>
      <c r="G582" s="59"/>
      <c r="H582" s="59"/>
      <c r="I582" s="59"/>
      <c r="J582" s="59"/>
      <c r="K582" s="59"/>
      <c r="L582" s="59"/>
      <c r="M582" s="59"/>
      <c r="N582" s="59"/>
      <c r="O582" s="59"/>
      <c r="P582" s="59"/>
      <c r="Q582" s="59"/>
      <c r="R582" s="59"/>
      <c r="T582" s="59"/>
      <c r="U582" s="125"/>
      <c r="V582" s="125"/>
      <c r="W582" s="125"/>
      <c r="X582" s="125"/>
      <c r="Y582" s="125"/>
      <c r="Z582" s="125"/>
      <c r="DR582" s="59"/>
    </row>
    <row r="583" spans="1:122" x14ac:dyDescent="0.2">
      <c r="A583" s="96">
        <v>575</v>
      </c>
      <c r="B583" s="132"/>
      <c r="C583" s="132"/>
      <c r="D583" s="132"/>
      <c r="E583" s="132"/>
      <c r="F583" s="132"/>
      <c r="G583" s="59"/>
      <c r="H583" s="59"/>
      <c r="I583" s="59"/>
      <c r="J583" s="59"/>
      <c r="K583" s="59"/>
      <c r="L583" s="59"/>
      <c r="M583" s="59"/>
      <c r="N583" s="59"/>
      <c r="O583" s="59"/>
      <c r="P583" s="59"/>
      <c r="Q583" s="59"/>
      <c r="R583" s="59"/>
      <c r="T583" s="59"/>
      <c r="U583" s="125"/>
      <c r="V583" s="125"/>
      <c r="W583" s="125"/>
      <c r="X583" s="125"/>
      <c r="Y583" s="125"/>
      <c r="Z583" s="125"/>
      <c r="DR583" s="59"/>
    </row>
    <row r="584" spans="1:122" x14ac:dyDescent="0.2">
      <c r="A584" s="96">
        <v>576</v>
      </c>
      <c r="B584" s="132"/>
      <c r="C584" s="132"/>
      <c r="D584" s="132"/>
      <c r="E584" s="132"/>
      <c r="F584" s="132"/>
      <c r="G584" s="59"/>
      <c r="H584" s="59"/>
      <c r="I584" s="59"/>
      <c r="J584" s="59"/>
      <c r="K584" s="59"/>
      <c r="L584" s="59"/>
      <c r="M584" s="59"/>
      <c r="N584" s="59"/>
      <c r="O584" s="59"/>
      <c r="P584" s="59"/>
      <c r="Q584" s="59"/>
      <c r="R584" s="59"/>
      <c r="T584" s="59"/>
      <c r="U584" s="125"/>
      <c r="V584" s="125"/>
      <c r="W584" s="125"/>
      <c r="X584" s="125"/>
      <c r="Y584" s="125"/>
      <c r="Z584" s="125"/>
      <c r="DR584" s="59"/>
    </row>
    <row r="585" spans="1:122" x14ac:dyDescent="0.2">
      <c r="A585" s="96">
        <v>577</v>
      </c>
      <c r="B585" s="132"/>
      <c r="C585" s="132"/>
      <c r="D585" s="132"/>
      <c r="E585" s="132"/>
      <c r="F585" s="132"/>
      <c r="G585" s="59"/>
      <c r="H585" s="59"/>
      <c r="I585" s="59"/>
      <c r="J585" s="59"/>
      <c r="K585" s="59"/>
      <c r="L585" s="59"/>
      <c r="M585" s="59"/>
      <c r="N585" s="59"/>
      <c r="O585" s="59"/>
      <c r="P585" s="59"/>
      <c r="Q585" s="59"/>
      <c r="R585" s="59"/>
      <c r="T585" s="59"/>
      <c r="U585" s="125"/>
      <c r="V585" s="125"/>
      <c r="W585" s="125"/>
      <c r="X585" s="125"/>
      <c r="Y585" s="125"/>
      <c r="Z585" s="125"/>
      <c r="DR585" s="59"/>
    </row>
    <row r="586" spans="1:122" x14ac:dyDescent="0.2">
      <c r="A586" s="96">
        <v>578</v>
      </c>
      <c r="B586" s="132"/>
      <c r="C586" s="132"/>
      <c r="D586" s="132"/>
      <c r="E586" s="132"/>
      <c r="F586" s="132"/>
      <c r="G586" s="59"/>
      <c r="H586" s="59"/>
      <c r="I586" s="59"/>
      <c r="J586" s="59"/>
      <c r="K586" s="59"/>
      <c r="L586" s="59"/>
      <c r="M586" s="59"/>
      <c r="N586" s="59"/>
      <c r="O586" s="59"/>
      <c r="P586" s="59"/>
      <c r="Q586" s="59"/>
      <c r="R586" s="59"/>
      <c r="T586" s="59"/>
      <c r="U586" s="125"/>
      <c r="V586" s="125"/>
      <c r="W586" s="125"/>
      <c r="X586" s="125"/>
      <c r="Y586" s="125"/>
      <c r="Z586" s="125"/>
      <c r="DR586" s="59"/>
    </row>
    <row r="587" spans="1:122" x14ac:dyDescent="0.2">
      <c r="A587" s="96">
        <v>579</v>
      </c>
      <c r="B587" s="132"/>
      <c r="C587" s="132"/>
      <c r="D587" s="132"/>
      <c r="E587" s="132"/>
      <c r="F587" s="132"/>
      <c r="G587" s="59"/>
      <c r="H587" s="59"/>
      <c r="I587" s="59"/>
      <c r="J587" s="59"/>
      <c r="K587" s="59"/>
      <c r="L587" s="59"/>
      <c r="M587" s="59"/>
      <c r="N587" s="59"/>
      <c r="O587" s="59"/>
      <c r="P587" s="59"/>
      <c r="Q587" s="59"/>
      <c r="R587" s="59"/>
      <c r="T587" s="59"/>
      <c r="U587" s="125"/>
      <c r="V587" s="125"/>
      <c r="W587" s="125"/>
      <c r="X587" s="125"/>
      <c r="Y587" s="125"/>
      <c r="Z587" s="125"/>
      <c r="DR587" s="59"/>
    </row>
    <row r="588" spans="1:122" x14ac:dyDescent="0.2">
      <c r="A588" s="96">
        <v>580</v>
      </c>
      <c r="B588" s="132"/>
      <c r="C588" s="132"/>
      <c r="D588" s="132"/>
      <c r="E588" s="132"/>
      <c r="F588" s="132"/>
      <c r="G588" s="59"/>
      <c r="H588" s="59"/>
      <c r="I588" s="59"/>
      <c r="J588" s="59"/>
      <c r="K588" s="59"/>
      <c r="L588" s="59"/>
      <c r="M588" s="59"/>
      <c r="N588" s="59"/>
      <c r="O588" s="59"/>
      <c r="P588" s="59"/>
      <c r="Q588" s="59"/>
      <c r="R588" s="59"/>
      <c r="T588" s="59"/>
      <c r="U588" s="125"/>
      <c r="V588" s="125"/>
      <c r="W588" s="125"/>
      <c r="X588" s="125"/>
      <c r="Y588" s="125"/>
      <c r="Z588" s="125"/>
      <c r="DR588" s="59"/>
    </row>
    <row r="589" spans="1:122" x14ac:dyDescent="0.2">
      <c r="A589" s="96">
        <v>581</v>
      </c>
      <c r="B589" s="132"/>
      <c r="C589" s="132"/>
      <c r="D589" s="132"/>
      <c r="E589" s="132"/>
      <c r="F589" s="132"/>
      <c r="G589" s="59"/>
      <c r="H589" s="59"/>
      <c r="I589" s="59"/>
      <c r="J589" s="59"/>
      <c r="K589" s="59"/>
      <c r="L589" s="59"/>
      <c r="M589" s="59"/>
      <c r="N589" s="59"/>
      <c r="O589" s="59"/>
      <c r="P589" s="59"/>
      <c r="Q589" s="59"/>
      <c r="R589" s="59"/>
      <c r="T589" s="59"/>
      <c r="U589" s="125"/>
      <c r="V589" s="125"/>
      <c r="W589" s="125"/>
      <c r="X589" s="125"/>
      <c r="Y589" s="125"/>
      <c r="Z589" s="125"/>
      <c r="DR589" s="59"/>
    </row>
    <row r="590" spans="1:122" x14ac:dyDescent="0.2">
      <c r="A590" s="96">
        <v>582</v>
      </c>
      <c r="B590" s="132"/>
      <c r="C590" s="132"/>
      <c r="D590" s="132"/>
      <c r="E590" s="132"/>
      <c r="F590" s="132"/>
      <c r="G590" s="59"/>
      <c r="H590" s="59"/>
      <c r="I590" s="59"/>
      <c r="J590" s="59"/>
      <c r="K590" s="59"/>
      <c r="L590" s="59"/>
      <c r="M590" s="59"/>
      <c r="N590" s="59"/>
      <c r="O590" s="59"/>
      <c r="P590" s="59"/>
      <c r="Q590" s="59"/>
      <c r="R590" s="59"/>
      <c r="T590" s="59"/>
      <c r="U590" s="125"/>
      <c r="V590" s="125"/>
      <c r="W590" s="125"/>
      <c r="X590" s="125"/>
      <c r="Y590" s="125"/>
      <c r="Z590" s="125"/>
      <c r="DR590" s="59"/>
    </row>
    <row r="591" spans="1:122" x14ac:dyDescent="0.2">
      <c r="A591" s="96">
        <v>583</v>
      </c>
      <c r="B591" s="132"/>
      <c r="C591" s="132"/>
      <c r="D591" s="132"/>
      <c r="E591" s="132"/>
      <c r="F591" s="132"/>
      <c r="G591" s="59"/>
      <c r="H591" s="59"/>
      <c r="I591" s="59"/>
      <c r="J591" s="59"/>
      <c r="K591" s="59"/>
      <c r="L591" s="59"/>
      <c r="M591" s="59"/>
      <c r="N591" s="59"/>
      <c r="O591" s="59"/>
      <c r="P591" s="59"/>
      <c r="Q591" s="59"/>
      <c r="R591" s="59"/>
      <c r="T591" s="59"/>
      <c r="U591" s="125"/>
      <c r="V591" s="125"/>
      <c r="W591" s="125"/>
      <c r="X591" s="125"/>
      <c r="Y591" s="125"/>
      <c r="Z591" s="125"/>
      <c r="DR591" s="59"/>
    </row>
    <row r="592" spans="1:122" x14ac:dyDescent="0.2">
      <c r="A592" s="96">
        <v>584</v>
      </c>
      <c r="B592" s="132"/>
      <c r="C592" s="132"/>
      <c r="D592" s="132"/>
      <c r="E592" s="132"/>
      <c r="F592" s="132"/>
      <c r="G592" s="59"/>
      <c r="H592" s="59"/>
      <c r="I592" s="59"/>
      <c r="J592" s="59"/>
      <c r="K592" s="59"/>
      <c r="L592" s="59"/>
      <c r="M592" s="59"/>
      <c r="N592" s="59"/>
      <c r="O592" s="59"/>
      <c r="P592" s="59"/>
      <c r="Q592" s="59"/>
      <c r="R592" s="59"/>
      <c r="T592" s="59"/>
      <c r="U592" s="125"/>
      <c r="V592" s="125"/>
      <c r="W592" s="125"/>
      <c r="X592" s="125"/>
      <c r="Y592" s="125"/>
      <c r="Z592" s="125"/>
      <c r="DR592" s="59"/>
    </row>
    <row r="593" spans="1:122" x14ac:dyDescent="0.2">
      <c r="A593" s="96">
        <v>585</v>
      </c>
      <c r="B593" s="132"/>
      <c r="C593" s="132"/>
      <c r="D593" s="132"/>
      <c r="E593" s="132"/>
      <c r="F593" s="132"/>
      <c r="G593" s="59"/>
      <c r="H593" s="59"/>
      <c r="I593" s="59"/>
      <c r="J593" s="59"/>
      <c r="K593" s="59"/>
      <c r="L593" s="59"/>
      <c r="M593" s="59"/>
      <c r="N593" s="59"/>
      <c r="O593" s="59"/>
      <c r="P593" s="59"/>
      <c r="Q593" s="59"/>
      <c r="R593" s="59"/>
      <c r="T593" s="59"/>
      <c r="U593" s="125"/>
      <c r="V593" s="125"/>
      <c r="W593" s="125"/>
      <c r="X593" s="125"/>
      <c r="Y593" s="125"/>
      <c r="Z593" s="125"/>
      <c r="DR593" s="59"/>
    </row>
    <row r="594" spans="1:122" x14ac:dyDescent="0.2">
      <c r="A594" s="96">
        <v>586</v>
      </c>
      <c r="B594" s="132"/>
      <c r="C594" s="132"/>
      <c r="D594" s="132"/>
      <c r="E594" s="132"/>
      <c r="F594" s="132"/>
      <c r="G594" s="59"/>
      <c r="H594" s="59"/>
      <c r="I594" s="59"/>
      <c r="J594" s="59"/>
      <c r="K594" s="59"/>
      <c r="L594" s="59"/>
      <c r="M594" s="59"/>
      <c r="N594" s="59"/>
      <c r="O594" s="59"/>
      <c r="P594" s="59"/>
      <c r="Q594" s="59"/>
      <c r="R594" s="59"/>
      <c r="T594" s="59"/>
      <c r="U594" s="125"/>
      <c r="V594" s="125"/>
      <c r="W594" s="125"/>
      <c r="X594" s="125"/>
      <c r="Y594" s="125"/>
      <c r="Z594" s="125"/>
      <c r="DR594" s="59"/>
    </row>
    <row r="595" spans="1:122" x14ac:dyDescent="0.2">
      <c r="A595" s="96">
        <v>587</v>
      </c>
      <c r="B595" s="132"/>
      <c r="C595" s="132"/>
      <c r="D595" s="132"/>
      <c r="E595" s="132"/>
      <c r="F595" s="132"/>
      <c r="G595" s="59"/>
      <c r="H595" s="59"/>
      <c r="I595" s="59"/>
      <c r="J595" s="59"/>
      <c r="K595" s="59"/>
      <c r="L595" s="59"/>
      <c r="M595" s="59"/>
      <c r="N595" s="59"/>
      <c r="O595" s="59"/>
      <c r="P595" s="59"/>
      <c r="Q595" s="59"/>
      <c r="R595" s="59"/>
      <c r="T595" s="59"/>
      <c r="U595" s="125"/>
      <c r="V595" s="125"/>
      <c r="W595" s="125"/>
      <c r="X595" s="125"/>
      <c r="Y595" s="125"/>
      <c r="Z595" s="125"/>
      <c r="DR595" s="59"/>
    </row>
    <row r="596" spans="1:122" x14ac:dyDescent="0.2">
      <c r="A596" s="96">
        <v>588</v>
      </c>
      <c r="B596" s="132"/>
      <c r="C596" s="132"/>
      <c r="D596" s="132"/>
      <c r="E596" s="132"/>
      <c r="F596" s="132"/>
      <c r="G596" s="59"/>
      <c r="H596" s="59"/>
      <c r="I596" s="59"/>
      <c r="J596" s="59"/>
      <c r="K596" s="59"/>
      <c r="L596" s="59"/>
      <c r="M596" s="59"/>
      <c r="N596" s="59"/>
      <c r="O596" s="59"/>
      <c r="P596" s="59"/>
      <c r="Q596" s="59"/>
      <c r="R596" s="59"/>
      <c r="T596" s="59"/>
      <c r="U596" s="125"/>
      <c r="V596" s="125"/>
      <c r="W596" s="125"/>
      <c r="X596" s="125"/>
      <c r="Y596" s="125"/>
      <c r="Z596" s="125"/>
      <c r="DR596" s="59"/>
    </row>
    <row r="597" spans="1:122" x14ac:dyDescent="0.2">
      <c r="A597" s="96">
        <v>589</v>
      </c>
      <c r="B597" s="132"/>
      <c r="C597" s="132"/>
      <c r="D597" s="132"/>
      <c r="E597" s="132"/>
      <c r="F597" s="132"/>
      <c r="G597" s="59"/>
      <c r="H597" s="59"/>
      <c r="I597" s="59"/>
      <c r="J597" s="59"/>
      <c r="K597" s="59"/>
      <c r="L597" s="59"/>
      <c r="M597" s="59"/>
      <c r="N597" s="59"/>
      <c r="O597" s="59"/>
      <c r="P597" s="59"/>
      <c r="Q597" s="59"/>
      <c r="R597" s="59"/>
      <c r="T597" s="59"/>
      <c r="U597" s="125"/>
      <c r="V597" s="125"/>
      <c r="W597" s="125"/>
      <c r="X597" s="125"/>
      <c r="Y597" s="125"/>
      <c r="Z597" s="125"/>
      <c r="DR597" s="59"/>
    </row>
    <row r="598" spans="1:122" x14ac:dyDescent="0.2">
      <c r="A598" s="96">
        <v>590</v>
      </c>
      <c r="B598" s="132"/>
      <c r="C598" s="132"/>
      <c r="D598" s="132"/>
      <c r="E598" s="132"/>
      <c r="F598" s="132"/>
      <c r="G598" s="59"/>
      <c r="H598" s="59"/>
      <c r="I598" s="59"/>
      <c r="J598" s="59"/>
      <c r="K598" s="59"/>
      <c r="L598" s="59"/>
      <c r="M598" s="59"/>
      <c r="N598" s="59"/>
      <c r="O598" s="59"/>
      <c r="P598" s="59"/>
      <c r="Q598" s="59"/>
      <c r="R598" s="59"/>
      <c r="T598" s="59"/>
      <c r="U598" s="125"/>
      <c r="V598" s="125"/>
      <c r="W598" s="125"/>
      <c r="X598" s="125"/>
      <c r="Y598" s="125"/>
      <c r="Z598" s="125"/>
      <c r="DR598" s="59"/>
    </row>
    <row r="599" spans="1:122" x14ac:dyDescent="0.2">
      <c r="A599" s="96">
        <v>591</v>
      </c>
      <c r="B599" s="132"/>
      <c r="C599" s="132"/>
      <c r="D599" s="132"/>
      <c r="E599" s="132"/>
      <c r="F599" s="132"/>
      <c r="G599" s="59"/>
      <c r="H599" s="59"/>
      <c r="I599" s="59"/>
      <c r="J599" s="59"/>
      <c r="K599" s="59"/>
      <c r="L599" s="59"/>
      <c r="M599" s="59"/>
      <c r="N599" s="59"/>
      <c r="O599" s="59"/>
      <c r="P599" s="59"/>
      <c r="Q599" s="59"/>
      <c r="R599" s="59"/>
      <c r="T599" s="59"/>
      <c r="U599" s="125"/>
      <c r="V599" s="125"/>
      <c r="W599" s="125"/>
      <c r="X599" s="125"/>
      <c r="Y599" s="125"/>
      <c r="Z599" s="125"/>
      <c r="DR599" s="59"/>
    </row>
    <row r="600" spans="1:122" x14ac:dyDescent="0.2">
      <c r="A600" s="96">
        <v>592</v>
      </c>
      <c r="B600" s="132"/>
      <c r="C600" s="132"/>
      <c r="D600" s="132"/>
      <c r="E600" s="132"/>
      <c r="F600" s="132"/>
      <c r="G600" s="59"/>
      <c r="H600" s="59"/>
      <c r="I600" s="59"/>
      <c r="J600" s="59"/>
      <c r="K600" s="59"/>
      <c r="L600" s="59"/>
      <c r="M600" s="59"/>
      <c r="N600" s="59"/>
      <c r="O600" s="59"/>
      <c r="P600" s="59"/>
      <c r="Q600" s="59"/>
      <c r="R600" s="59"/>
      <c r="T600" s="59"/>
      <c r="U600" s="125"/>
      <c r="V600" s="125"/>
      <c r="W600" s="125"/>
      <c r="X600" s="125"/>
      <c r="Y600" s="125"/>
      <c r="Z600" s="125"/>
      <c r="DR600" s="59"/>
    </row>
    <row r="601" spans="1:122" x14ac:dyDescent="0.2">
      <c r="A601" s="96">
        <v>593</v>
      </c>
      <c r="B601" s="132"/>
      <c r="C601" s="132"/>
      <c r="D601" s="132"/>
      <c r="E601" s="132"/>
      <c r="F601" s="132"/>
      <c r="G601" s="59"/>
      <c r="H601" s="59"/>
      <c r="I601" s="59"/>
      <c r="J601" s="59"/>
      <c r="K601" s="59"/>
      <c r="L601" s="59"/>
      <c r="M601" s="59"/>
      <c r="N601" s="59"/>
      <c r="O601" s="59"/>
      <c r="P601" s="59"/>
      <c r="Q601" s="59"/>
      <c r="R601" s="59"/>
      <c r="T601" s="59"/>
      <c r="U601" s="125"/>
      <c r="V601" s="125"/>
      <c r="W601" s="125"/>
      <c r="X601" s="125"/>
      <c r="Y601" s="125"/>
      <c r="Z601" s="125"/>
      <c r="DR601" s="59"/>
    </row>
    <row r="602" spans="1:122" x14ac:dyDescent="0.2">
      <c r="A602" s="96">
        <v>594</v>
      </c>
      <c r="B602" s="132"/>
      <c r="C602" s="132"/>
      <c r="D602" s="132"/>
      <c r="E602" s="132"/>
      <c r="F602" s="132"/>
      <c r="G602" s="59"/>
      <c r="H602" s="59"/>
      <c r="I602" s="59"/>
      <c r="J602" s="59"/>
      <c r="K602" s="59"/>
      <c r="L602" s="59"/>
      <c r="M602" s="59"/>
      <c r="N602" s="59"/>
      <c r="O602" s="59"/>
      <c r="P602" s="59"/>
      <c r="Q602" s="59"/>
      <c r="R602" s="59"/>
      <c r="T602" s="59"/>
      <c r="U602" s="125"/>
      <c r="V602" s="125"/>
      <c r="W602" s="125"/>
      <c r="X602" s="125"/>
      <c r="Y602" s="125"/>
      <c r="Z602" s="125"/>
      <c r="DR602" s="59"/>
    </row>
    <row r="603" spans="1:122" x14ac:dyDescent="0.2">
      <c r="A603" s="96">
        <v>595</v>
      </c>
      <c r="B603" s="132"/>
      <c r="C603" s="132"/>
      <c r="D603" s="132"/>
      <c r="E603" s="132"/>
      <c r="F603" s="132"/>
      <c r="G603" s="59"/>
      <c r="H603" s="59"/>
      <c r="I603" s="59"/>
      <c r="J603" s="59"/>
      <c r="K603" s="59"/>
      <c r="L603" s="59"/>
      <c r="M603" s="59"/>
      <c r="N603" s="59"/>
      <c r="O603" s="59"/>
      <c r="P603" s="59"/>
      <c r="Q603" s="59"/>
      <c r="R603" s="59"/>
      <c r="T603" s="59"/>
      <c r="U603" s="125"/>
      <c r="V603" s="125"/>
      <c r="W603" s="125"/>
      <c r="X603" s="125"/>
      <c r="Y603" s="125"/>
      <c r="Z603" s="125"/>
      <c r="DR603" s="59"/>
    </row>
    <row r="604" spans="1:122" x14ac:dyDescent="0.2">
      <c r="A604" s="96">
        <v>596</v>
      </c>
      <c r="B604" s="132"/>
      <c r="C604" s="132"/>
      <c r="D604" s="132"/>
      <c r="E604" s="132"/>
      <c r="F604" s="132"/>
      <c r="G604" s="59"/>
      <c r="H604" s="59"/>
      <c r="I604" s="59"/>
      <c r="J604" s="59"/>
      <c r="K604" s="59"/>
      <c r="L604" s="59"/>
      <c r="M604" s="59"/>
      <c r="N604" s="59"/>
      <c r="O604" s="59"/>
      <c r="P604" s="59"/>
      <c r="Q604" s="59"/>
      <c r="R604" s="59"/>
      <c r="T604" s="59"/>
      <c r="U604" s="125"/>
      <c r="V604" s="125"/>
      <c r="W604" s="125"/>
      <c r="X604" s="125"/>
      <c r="Y604" s="125"/>
      <c r="Z604" s="125"/>
      <c r="DR604" s="59"/>
    </row>
    <row r="605" spans="1:122" x14ac:dyDescent="0.2">
      <c r="A605" s="96">
        <v>597</v>
      </c>
      <c r="B605" s="132"/>
      <c r="C605" s="132"/>
      <c r="D605" s="132"/>
      <c r="E605" s="132"/>
      <c r="F605" s="132"/>
      <c r="G605" s="59"/>
      <c r="H605" s="59"/>
      <c r="I605" s="59"/>
      <c r="J605" s="59"/>
      <c r="K605" s="59"/>
      <c r="L605" s="59"/>
      <c r="M605" s="59"/>
      <c r="N605" s="59"/>
      <c r="O605" s="59"/>
      <c r="P605" s="59"/>
      <c r="Q605" s="59"/>
      <c r="R605" s="59"/>
      <c r="T605" s="59"/>
      <c r="U605" s="125"/>
      <c r="V605" s="125"/>
      <c r="W605" s="125"/>
      <c r="X605" s="125"/>
      <c r="Y605" s="125"/>
      <c r="Z605" s="125"/>
      <c r="DR605" s="59"/>
    </row>
    <row r="606" spans="1:122" x14ac:dyDescent="0.2">
      <c r="A606" s="96">
        <v>598</v>
      </c>
      <c r="B606" s="132"/>
      <c r="C606" s="132"/>
      <c r="D606" s="132"/>
      <c r="E606" s="132"/>
      <c r="F606" s="132"/>
      <c r="G606" s="5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T606" s="59"/>
      <c r="U606" s="125"/>
      <c r="V606" s="125"/>
      <c r="W606" s="125"/>
      <c r="X606" s="125"/>
      <c r="Y606" s="125"/>
      <c r="Z606" s="125"/>
      <c r="DR606" s="59"/>
    </row>
    <row r="607" spans="1:122" x14ac:dyDescent="0.2">
      <c r="A607" s="96">
        <v>599</v>
      </c>
      <c r="B607" s="132"/>
      <c r="C607" s="132"/>
      <c r="D607" s="132"/>
      <c r="E607" s="132"/>
      <c r="F607" s="132"/>
      <c r="G607" s="59"/>
      <c r="H607" s="59"/>
      <c r="I607" s="59"/>
      <c r="J607" s="59"/>
      <c r="K607" s="59"/>
      <c r="L607" s="59"/>
      <c r="M607" s="59"/>
      <c r="N607" s="59"/>
      <c r="O607" s="59"/>
      <c r="P607" s="59"/>
      <c r="Q607" s="59"/>
      <c r="R607" s="59"/>
      <c r="T607" s="59"/>
      <c r="U607" s="125"/>
      <c r="V607" s="125"/>
      <c r="W607" s="125"/>
      <c r="X607" s="125"/>
      <c r="Y607" s="125"/>
      <c r="Z607" s="125"/>
      <c r="DR607" s="59"/>
    </row>
    <row r="608" spans="1:122" x14ac:dyDescent="0.2">
      <c r="A608" s="96">
        <v>600</v>
      </c>
      <c r="B608" s="132"/>
      <c r="C608" s="132"/>
      <c r="D608" s="132"/>
      <c r="E608" s="132"/>
      <c r="F608" s="132"/>
      <c r="G608" s="59"/>
      <c r="H608" s="59"/>
      <c r="I608" s="59"/>
      <c r="J608" s="59"/>
      <c r="K608" s="59"/>
      <c r="L608" s="59"/>
      <c r="M608" s="59"/>
      <c r="N608" s="59"/>
      <c r="O608" s="59"/>
      <c r="P608" s="59"/>
      <c r="Q608" s="59"/>
      <c r="R608" s="59"/>
      <c r="T608" s="59"/>
      <c r="U608" s="125"/>
      <c r="V608" s="125"/>
      <c r="W608" s="125"/>
      <c r="X608" s="125"/>
      <c r="Y608" s="125"/>
      <c r="Z608" s="125"/>
      <c r="DR608" s="59"/>
    </row>
    <row r="609" spans="1:122" x14ac:dyDescent="0.2">
      <c r="A609" s="96">
        <v>601</v>
      </c>
      <c r="B609" s="132"/>
      <c r="C609" s="132"/>
      <c r="D609" s="132"/>
      <c r="E609" s="132"/>
      <c r="F609" s="132"/>
      <c r="G609" s="59"/>
      <c r="H609" s="59"/>
      <c r="I609" s="59"/>
      <c r="J609" s="59"/>
      <c r="K609" s="59"/>
      <c r="L609" s="59"/>
      <c r="M609" s="59"/>
      <c r="N609" s="59"/>
      <c r="O609" s="59"/>
      <c r="P609" s="59"/>
      <c r="Q609" s="59"/>
      <c r="R609" s="59"/>
      <c r="T609" s="59"/>
      <c r="U609" s="125"/>
      <c r="V609" s="125"/>
      <c r="W609" s="125"/>
      <c r="X609" s="125"/>
      <c r="Y609" s="125"/>
      <c r="Z609" s="125"/>
      <c r="DR609" s="59"/>
    </row>
    <row r="610" spans="1:122" x14ac:dyDescent="0.2">
      <c r="A610" s="96">
        <v>602</v>
      </c>
      <c r="B610" s="132"/>
      <c r="C610" s="132"/>
      <c r="D610" s="132"/>
      <c r="E610" s="132"/>
      <c r="F610" s="132"/>
      <c r="G610" s="59"/>
      <c r="H610" s="59"/>
      <c r="I610" s="59"/>
      <c r="J610" s="59"/>
      <c r="K610" s="59"/>
      <c r="L610" s="59"/>
      <c r="M610" s="59"/>
      <c r="N610" s="59"/>
      <c r="O610" s="59"/>
      <c r="P610" s="59"/>
      <c r="Q610" s="59"/>
      <c r="R610" s="59"/>
      <c r="T610" s="59"/>
      <c r="U610" s="125"/>
      <c r="V610" s="125"/>
      <c r="W610" s="125"/>
      <c r="X610" s="125"/>
      <c r="Y610" s="125"/>
      <c r="Z610" s="125"/>
      <c r="DR610" s="59"/>
    </row>
    <row r="611" spans="1:122" x14ac:dyDescent="0.2">
      <c r="A611" s="96">
        <v>603</v>
      </c>
      <c r="B611" s="132"/>
      <c r="C611" s="132"/>
      <c r="D611" s="132"/>
      <c r="E611" s="132"/>
      <c r="F611" s="132"/>
      <c r="G611" s="59"/>
      <c r="H611" s="59"/>
      <c r="I611" s="59"/>
      <c r="J611" s="59"/>
      <c r="K611" s="59"/>
      <c r="L611" s="59"/>
      <c r="M611" s="59"/>
      <c r="N611" s="59"/>
      <c r="O611" s="59"/>
      <c r="P611" s="59"/>
      <c r="Q611" s="59"/>
      <c r="R611" s="59"/>
      <c r="T611" s="59"/>
      <c r="U611" s="125"/>
      <c r="V611" s="125"/>
      <c r="W611" s="125"/>
      <c r="X611" s="125"/>
      <c r="Y611" s="125"/>
      <c r="Z611" s="125"/>
      <c r="DR611" s="59"/>
    </row>
    <row r="612" spans="1:122" x14ac:dyDescent="0.2">
      <c r="A612" s="96">
        <v>604</v>
      </c>
      <c r="B612" s="132"/>
      <c r="C612" s="132"/>
      <c r="D612" s="132"/>
      <c r="E612" s="132"/>
      <c r="F612" s="132"/>
      <c r="G612" s="59"/>
      <c r="H612" s="59"/>
      <c r="I612" s="59"/>
      <c r="J612" s="59"/>
      <c r="K612" s="59"/>
      <c r="L612" s="59"/>
      <c r="M612" s="59"/>
      <c r="N612" s="59"/>
      <c r="O612" s="59"/>
      <c r="P612" s="59"/>
      <c r="Q612" s="59"/>
      <c r="R612" s="59"/>
      <c r="T612" s="59"/>
      <c r="U612" s="125"/>
      <c r="V612" s="125"/>
      <c r="W612" s="125"/>
      <c r="X612" s="125"/>
      <c r="Y612" s="125"/>
      <c r="Z612" s="125"/>
      <c r="DR612" s="59"/>
    </row>
    <row r="613" spans="1:122" x14ac:dyDescent="0.2">
      <c r="A613" s="96">
        <v>605</v>
      </c>
      <c r="B613" s="132"/>
      <c r="C613" s="132"/>
      <c r="D613" s="132"/>
      <c r="E613" s="132"/>
      <c r="F613" s="132"/>
      <c r="G613" s="59"/>
      <c r="H613" s="59"/>
      <c r="I613" s="59"/>
      <c r="J613" s="59"/>
      <c r="K613" s="59"/>
      <c r="L613" s="59"/>
      <c r="M613" s="59"/>
      <c r="N613" s="59"/>
      <c r="O613" s="59"/>
      <c r="P613" s="59"/>
      <c r="Q613" s="59"/>
      <c r="R613" s="59"/>
      <c r="T613" s="59"/>
      <c r="U613" s="125"/>
      <c r="V613" s="125"/>
      <c r="W613" s="125"/>
      <c r="X613" s="125"/>
      <c r="Y613" s="125"/>
      <c r="Z613" s="125"/>
      <c r="DR613" s="59"/>
    </row>
    <row r="614" spans="1:122" x14ac:dyDescent="0.2">
      <c r="A614" s="96">
        <v>606</v>
      </c>
      <c r="B614" s="132"/>
      <c r="C614" s="132"/>
      <c r="D614" s="132"/>
      <c r="E614" s="132"/>
      <c r="F614" s="132"/>
      <c r="G614" s="59"/>
      <c r="H614" s="59"/>
      <c r="I614" s="59"/>
      <c r="J614" s="59"/>
      <c r="K614" s="59"/>
      <c r="L614" s="59"/>
      <c r="M614" s="59"/>
      <c r="N614" s="59"/>
      <c r="O614" s="59"/>
      <c r="P614" s="59"/>
      <c r="Q614" s="59"/>
      <c r="R614" s="59"/>
      <c r="T614" s="59"/>
      <c r="U614" s="125"/>
      <c r="V614" s="125"/>
      <c r="W614" s="125"/>
      <c r="X614" s="125"/>
      <c r="Y614" s="125"/>
      <c r="Z614" s="125"/>
      <c r="DR614" s="59"/>
    </row>
    <row r="615" spans="1:122" x14ac:dyDescent="0.2">
      <c r="A615" s="96">
        <v>607</v>
      </c>
      <c r="B615" s="132"/>
      <c r="C615" s="132"/>
      <c r="D615" s="132"/>
      <c r="E615" s="132"/>
      <c r="F615" s="132"/>
      <c r="G615" s="59"/>
      <c r="H615" s="59"/>
      <c r="I615" s="59"/>
      <c r="J615" s="59"/>
      <c r="K615" s="59"/>
      <c r="L615" s="59"/>
      <c r="M615" s="59"/>
      <c r="N615" s="59"/>
      <c r="O615" s="59"/>
      <c r="P615" s="59"/>
      <c r="Q615" s="59"/>
      <c r="R615" s="59"/>
      <c r="T615" s="59"/>
      <c r="U615" s="125"/>
      <c r="V615" s="125"/>
      <c r="W615" s="125"/>
      <c r="X615" s="125"/>
      <c r="Y615" s="125"/>
      <c r="Z615" s="125"/>
      <c r="DR615" s="59"/>
    </row>
    <row r="616" spans="1:122" x14ac:dyDescent="0.2">
      <c r="A616" s="96">
        <v>608</v>
      </c>
      <c r="B616" s="132"/>
      <c r="C616" s="132"/>
      <c r="D616" s="132"/>
      <c r="E616" s="132"/>
      <c r="F616" s="132"/>
      <c r="G616" s="59"/>
      <c r="H616" s="59"/>
      <c r="I616" s="59"/>
      <c r="J616" s="59"/>
      <c r="K616" s="59"/>
      <c r="L616" s="59"/>
      <c r="M616" s="59"/>
      <c r="N616" s="59"/>
      <c r="O616" s="59"/>
      <c r="P616" s="59"/>
      <c r="Q616" s="59"/>
      <c r="R616" s="59"/>
      <c r="T616" s="59"/>
      <c r="U616" s="125"/>
      <c r="V616" s="125"/>
      <c r="W616" s="125"/>
      <c r="X616" s="125"/>
      <c r="Y616" s="125"/>
      <c r="Z616" s="125"/>
      <c r="DR616" s="59"/>
    </row>
    <row r="617" spans="1:122" x14ac:dyDescent="0.2">
      <c r="A617" s="96">
        <v>609</v>
      </c>
      <c r="B617" s="132"/>
      <c r="C617" s="132"/>
      <c r="D617" s="132"/>
      <c r="E617" s="132"/>
      <c r="F617" s="132"/>
      <c r="G617" s="59"/>
      <c r="H617" s="59"/>
      <c r="I617" s="59"/>
      <c r="J617" s="59"/>
      <c r="K617" s="59"/>
      <c r="L617" s="59"/>
      <c r="M617" s="59"/>
      <c r="N617" s="59"/>
      <c r="O617" s="59"/>
      <c r="P617" s="59"/>
      <c r="Q617" s="59"/>
      <c r="R617" s="59"/>
      <c r="T617" s="59"/>
      <c r="U617" s="125"/>
      <c r="V617" s="125"/>
      <c r="W617" s="125"/>
      <c r="X617" s="125"/>
      <c r="Y617" s="125"/>
      <c r="Z617" s="125"/>
      <c r="DR617" s="59"/>
    </row>
    <row r="618" spans="1:122" x14ac:dyDescent="0.2">
      <c r="A618" s="96">
        <v>610</v>
      </c>
      <c r="B618" s="132"/>
      <c r="C618" s="132"/>
      <c r="D618" s="132"/>
      <c r="E618" s="132"/>
      <c r="F618" s="132"/>
      <c r="G618" s="59"/>
      <c r="H618" s="59"/>
      <c r="I618" s="59"/>
      <c r="J618" s="59"/>
      <c r="K618" s="59"/>
      <c r="L618" s="59"/>
      <c r="M618" s="59"/>
      <c r="N618" s="59"/>
      <c r="O618" s="59"/>
      <c r="P618" s="59"/>
      <c r="Q618" s="59"/>
      <c r="R618" s="59"/>
      <c r="T618" s="59"/>
      <c r="U618" s="125"/>
      <c r="V618" s="125"/>
      <c r="W618" s="125"/>
      <c r="X618" s="125"/>
      <c r="Y618" s="125"/>
      <c r="Z618" s="125"/>
      <c r="DR618" s="59"/>
    </row>
    <row r="619" spans="1:122" x14ac:dyDescent="0.2">
      <c r="A619" s="96">
        <v>611</v>
      </c>
      <c r="B619" s="132"/>
      <c r="C619" s="132"/>
      <c r="D619" s="132"/>
      <c r="E619" s="132"/>
      <c r="F619" s="132"/>
      <c r="G619" s="59"/>
      <c r="H619" s="59"/>
      <c r="I619" s="59"/>
      <c r="J619" s="59"/>
      <c r="K619" s="59"/>
      <c r="L619" s="59"/>
      <c r="M619" s="59"/>
      <c r="N619" s="59"/>
      <c r="O619" s="59"/>
      <c r="P619" s="59"/>
      <c r="Q619" s="59"/>
      <c r="R619" s="59"/>
      <c r="T619" s="59"/>
      <c r="U619" s="125"/>
      <c r="V619" s="125"/>
      <c r="W619" s="125"/>
      <c r="X619" s="125"/>
      <c r="Y619" s="125"/>
      <c r="Z619" s="125"/>
      <c r="DR619" s="59"/>
    </row>
    <row r="620" spans="1:122" x14ac:dyDescent="0.2">
      <c r="A620" s="96">
        <v>612</v>
      </c>
      <c r="B620" s="132"/>
      <c r="C620" s="132"/>
      <c r="D620" s="132"/>
      <c r="E620" s="132"/>
      <c r="F620" s="132"/>
      <c r="G620" s="59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T620" s="59"/>
      <c r="U620" s="125"/>
      <c r="V620" s="125"/>
      <c r="W620" s="125"/>
      <c r="X620" s="125"/>
      <c r="Y620" s="125"/>
      <c r="Z620" s="125"/>
      <c r="DR620" s="59"/>
    </row>
    <row r="621" spans="1:122" x14ac:dyDescent="0.2">
      <c r="A621" s="96">
        <v>613</v>
      </c>
      <c r="B621" s="132"/>
      <c r="C621" s="132"/>
      <c r="D621" s="132"/>
      <c r="E621" s="132"/>
      <c r="F621" s="132"/>
      <c r="G621" s="59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T621" s="59"/>
      <c r="U621" s="125"/>
      <c r="V621" s="125"/>
      <c r="W621" s="125"/>
      <c r="X621" s="125"/>
      <c r="Y621" s="125"/>
      <c r="Z621" s="125"/>
      <c r="DR621" s="59"/>
    </row>
    <row r="622" spans="1:122" x14ac:dyDescent="0.2">
      <c r="A622" s="96">
        <v>614</v>
      </c>
      <c r="B622" s="132"/>
      <c r="C622" s="132"/>
      <c r="D622" s="132"/>
      <c r="E622" s="132"/>
      <c r="F622" s="132"/>
      <c r="G622" s="59"/>
      <c r="H622" s="59"/>
      <c r="I622" s="59"/>
      <c r="J622" s="59"/>
      <c r="K622" s="59"/>
      <c r="L622" s="59"/>
      <c r="M622" s="59"/>
      <c r="N622" s="59"/>
      <c r="O622" s="59"/>
      <c r="P622" s="59"/>
      <c r="Q622" s="59"/>
      <c r="R622" s="59"/>
      <c r="T622" s="59"/>
      <c r="U622" s="125"/>
      <c r="V622" s="125"/>
      <c r="W622" s="125"/>
      <c r="X622" s="125"/>
      <c r="Y622" s="125"/>
      <c r="Z622" s="125"/>
      <c r="DR622" s="59"/>
    </row>
    <row r="623" spans="1:122" x14ac:dyDescent="0.2">
      <c r="A623" s="96">
        <v>615</v>
      </c>
      <c r="B623" s="132"/>
      <c r="C623" s="132"/>
      <c r="D623" s="132"/>
      <c r="E623" s="132"/>
      <c r="F623" s="132"/>
      <c r="G623" s="59"/>
      <c r="H623" s="59"/>
      <c r="I623" s="59"/>
      <c r="J623" s="59"/>
      <c r="K623" s="59"/>
      <c r="L623" s="59"/>
      <c r="M623" s="59"/>
      <c r="N623" s="59"/>
      <c r="O623" s="59"/>
      <c r="P623" s="59"/>
      <c r="Q623" s="59"/>
      <c r="R623" s="59"/>
      <c r="T623" s="59"/>
      <c r="U623" s="125"/>
      <c r="V623" s="125"/>
      <c r="W623" s="125"/>
      <c r="X623" s="125"/>
      <c r="Y623" s="125"/>
      <c r="Z623" s="125"/>
      <c r="DR623" s="59"/>
    </row>
    <row r="624" spans="1:122" x14ac:dyDescent="0.2">
      <c r="A624" s="96">
        <v>616</v>
      </c>
      <c r="B624" s="132"/>
      <c r="C624" s="132"/>
      <c r="D624" s="132"/>
      <c r="E624" s="132"/>
      <c r="F624" s="132"/>
      <c r="G624" s="59"/>
      <c r="H624" s="59"/>
      <c r="I624" s="59"/>
      <c r="J624" s="59"/>
      <c r="K624" s="59"/>
      <c r="L624" s="59"/>
      <c r="M624" s="59"/>
      <c r="N624" s="59"/>
      <c r="O624" s="59"/>
      <c r="P624" s="59"/>
      <c r="Q624" s="59"/>
      <c r="R624" s="59"/>
      <c r="T624" s="59"/>
      <c r="U624" s="125"/>
      <c r="V624" s="125"/>
      <c r="W624" s="125"/>
      <c r="X624" s="125"/>
      <c r="Y624" s="125"/>
      <c r="Z624" s="125"/>
      <c r="DR624" s="59"/>
    </row>
    <row r="625" spans="1:122" x14ac:dyDescent="0.2">
      <c r="A625" s="96">
        <v>617</v>
      </c>
      <c r="B625" s="132"/>
      <c r="C625" s="132"/>
      <c r="D625" s="132"/>
      <c r="E625" s="132"/>
      <c r="F625" s="132"/>
      <c r="G625" s="59"/>
      <c r="H625" s="59"/>
      <c r="I625" s="59"/>
      <c r="J625" s="59"/>
      <c r="K625" s="59"/>
      <c r="L625" s="59"/>
      <c r="M625" s="59"/>
      <c r="N625" s="59"/>
      <c r="O625" s="59"/>
      <c r="P625" s="59"/>
      <c r="Q625" s="59"/>
      <c r="R625" s="59"/>
      <c r="T625" s="59"/>
      <c r="U625" s="125"/>
      <c r="V625" s="125"/>
      <c r="W625" s="125"/>
      <c r="X625" s="125"/>
      <c r="Y625" s="125"/>
      <c r="Z625" s="125"/>
      <c r="DR625" s="59"/>
    </row>
    <row r="626" spans="1:122" x14ac:dyDescent="0.2">
      <c r="A626" s="96">
        <v>618</v>
      </c>
      <c r="B626" s="132"/>
      <c r="C626" s="132"/>
      <c r="D626" s="132"/>
      <c r="E626" s="132"/>
      <c r="F626" s="132"/>
      <c r="G626" s="59"/>
      <c r="H626" s="59"/>
      <c r="I626" s="59"/>
      <c r="J626" s="59"/>
      <c r="K626" s="59"/>
      <c r="L626" s="59"/>
      <c r="M626" s="59"/>
      <c r="N626" s="59"/>
      <c r="O626" s="59"/>
      <c r="P626" s="59"/>
      <c r="Q626" s="59"/>
      <c r="R626" s="59"/>
      <c r="T626" s="59"/>
      <c r="U626" s="125"/>
      <c r="V626" s="125"/>
      <c r="W626" s="125"/>
      <c r="X626" s="125"/>
      <c r="Y626" s="125"/>
      <c r="Z626" s="125"/>
      <c r="DR626" s="59"/>
    </row>
    <row r="627" spans="1:122" x14ac:dyDescent="0.2">
      <c r="A627" s="96">
        <v>619</v>
      </c>
      <c r="B627" s="132"/>
      <c r="C627" s="132"/>
      <c r="D627" s="132"/>
      <c r="E627" s="132"/>
      <c r="F627" s="132"/>
      <c r="G627" s="59"/>
      <c r="H627" s="59"/>
      <c r="I627" s="59"/>
      <c r="J627" s="59"/>
      <c r="K627" s="59"/>
      <c r="L627" s="59"/>
      <c r="M627" s="59"/>
      <c r="N627" s="59"/>
      <c r="O627" s="59"/>
      <c r="P627" s="59"/>
      <c r="Q627" s="59"/>
      <c r="R627" s="59"/>
      <c r="T627" s="59"/>
      <c r="U627" s="125"/>
      <c r="V627" s="125"/>
      <c r="W627" s="125"/>
      <c r="X627" s="125"/>
      <c r="Y627" s="125"/>
      <c r="Z627" s="125"/>
      <c r="DR627" s="59"/>
    </row>
    <row r="628" spans="1:122" x14ac:dyDescent="0.2">
      <c r="A628" s="96">
        <v>620</v>
      </c>
      <c r="B628" s="132"/>
      <c r="C628" s="132"/>
      <c r="D628" s="132"/>
      <c r="E628" s="132"/>
      <c r="F628" s="132"/>
      <c r="G628" s="59"/>
      <c r="H628" s="59"/>
      <c r="I628" s="59"/>
      <c r="J628" s="59"/>
      <c r="K628" s="59"/>
      <c r="L628" s="59"/>
      <c r="M628" s="59"/>
      <c r="N628" s="59"/>
      <c r="O628" s="59"/>
      <c r="P628" s="59"/>
      <c r="Q628" s="59"/>
      <c r="R628" s="59"/>
      <c r="T628" s="59"/>
      <c r="U628" s="125"/>
      <c r="V628" s="125"/>
      <c r="W628" s="125"/>
      <c r="X628" s="125"/>
      <c r="Y628" s="125"/>
      <c r="Z628" s="125"/>
      <c r="DR628" s="59"/>
    </row>
    <row r="629" spans="1:122" x14ac:dyDescent="0.2">
      <c r="A629" s="96">
        <v>621</v>
      </c>
      <c r="B629" s="132"/>
      <c r="C629" s="132"/>
      <c r="D629" s="132"/>
      <c r="E629" s="132"/>
      <c r="F629" s="132"/>
      <c r="G629" s="59"/>
      <c r="H629" s="59"/>
      <c r="I629" s="59"/>
      <c r="J629" s="59"/>
      <c r="K629" s="59"/>
      <c r="L629" s="59"/>
      <c r="M629" s="59"/>
      <c r="N629" s="59"/>
      <c r="O629" s="59"/>
      <c r="P629" s="59"/>
      <c r="Q629" s="59"/>
      <c r="R629" s="59"/>
      <c r="T629" s="59"/>
      <c r="U629" s="125"/>
      <c r="V629" s="125"/>
      <c r="W629" s="125"/>
      <c r="X629" s="125"/>
      <c r="Y629" s="125"/>
      <c r="Z629" s="125"/>
      <c r="DR629" s="59"/>
    </row>
    <row r="630" spans="1:122" x14ac:dyDescent="0.2">
      <c r="A630" s="96">
        <v>622</v>
      </c>
      <c r="B630" s="132"/>
      <c r="C630" s="132"/>
      <c r="D630" s="132"/>
      <c r="E630" s="132"/>
      <c r="F630" s="132"/>
      <c r="G630" s="59"/>
      <c r="H630" s="59"/>
      <c r="I630" s="59"/>
      <c r="J630" s="59"/>
      <c r="K630" s="59"/>
      <c r="L630" s="59"/>
      <c r="M630" s="59"/>
      <c r="N630" s="59"/>
      <c r="O630" s="59"/>
      <c r="P630" s="59"/>
      <c r="Q630" s="59"/>
      <c r="R630" s="59"/>
      <c r="T630" s="59"/>
      <c r="U630" s="125"/>
      <c r="V630" s="125"/>
      <c r="W630" s="125"/>
      <c r="X630" s="125"/>
      <c r="Y630" s="125"/>
      <c r="Z630" s="125"/>
      <c r="DR630" s="59"/>
    </row>
    <row r="631" spans="1:122" x14ac:dyDescent="0.2">
      <c r="A631" s="96">
        <v>623</v>
      </c>
      <c r="B631" s="132"/>
      <c r="C631" s="132"/>
      <c r="D631" s="132"/>
      <c r="E631" s="132"/>
      <c r="F631" s="132"/>
      <c r="G631" s="59"/>
      <c r="H631" s="59"/>
      <c r="I631" s="59"/>
      <c r="J631" s="59"/>
      <c r="K631" s="59"/>
      <c r="L631" s="59"/>
      <c r="M631" s="59"/>
      <c r="N631" s="59"/>
      <c r="O631" s="59"/>
      <c r="P631" s="59"/>
      <c r="Q631" s="59"/>
      <c r="R631" s="59"/>
      <c r="T631" s="59"/>
      <c r="U631" s="125"/>
      <c r="V631" s="125"/>
      <c r="W631" s="125"/>
      <c r="X631" s="125"/>
      <c r="Y631" s="125"/>
      <c r="Z631" s="125"/>
      <c r="DR631" s="59"/>
    </row>
    <row r="632" spans="1:122" x14ac:dyDescent="0.2">
      <c r="A632" s="96">
        <v>624</v>
      </c>
      <c r="B632" s="132"/>
      <c r="C632" s="132"/>
      <c r="D632" s="132"/>
      <c r="E632" s="132"/>
      <c r="F632" s="132"/>
      <c r="G632" s="59"/>
      <c r="H632" s="59"/>
      <c r="I632" s="59"/>
      <c r="J632" s="59"/>
      <c r="K632" s="59"/>
      <c r="L632" s="59"/>
      <c r="M632" s="59"/>
      <c r="N632" s="59"/>
      <c r="O632" s="59"/>
      <c r="P632" s="59"/>
      <c r="Q632" s="59"/>
      <c r="R632" s="59"/>
      <c r="T632" s="59"/>
      <c r="U632" s="125"/>
      <c r="V632" s="125"/>
      <c r="W632" s="125"/>
      <c r="X632" s="125"/>
      <c r="Y632" s="125"/>
      <c r="Z632" s="125"/>
      <c r="DR632" s="59"/>
    </row>
    <row r="633" spans="1:122" x14ac:dyDescent="0.2">
      <c r="A633" s="96">
        <v>625</v>
      </c>
      <c r="B633" s="132"/>
      <c r="C633" s="132"/>
      <c r="D633" s="132"/>
      <c r="E633" s="132"/>
      <c r="F633" s="132"/>
      <c r="G633" s="59"/>
      <c r="H633" s="59"/>
      <c r="I633" s="59"/>
      <c r="J633" s="59"/>
      <c r="K633" s="59"/>
      <c r="L633" s="59"/>
      <c r="M633" s="59"/>
      <c r="N633" s="59"/>
      <c r="O633" s="59"/>
      <c r="P633" s="59"/>
      <c r="Q633" s="59"/>
      <c r="R633" s="59"/>
      <c r="T633" s="59"/>
      <c r="U633" s="125"/>
      <c r="V633" s="125"/>
      <c r="W633" s="125"/>
      <c r="X633" s="125"/>
      <c r="Y633" s="125"/>
      <c r="Z633" s="125"/>
      <c r="DR633" s="59"/>
    </row>
    <row r="634" spans="1:122" x14ac:dyDescent="0.2">
      <c r="A634" s="96">
        <v>626</v>
      </c>
      <c r="B634" s="132"/>
      <c r="C634" s="132"/>
      <c r="D634" s="132"/>
      <c r="E634" s="132"/>
      <c r="F634" s="132"/>
      <c r="G634" s="59"/>
      <c r="H634" s="59"/>
      <c r="I634" s="59"/>
      <c r="J634" s="59"/>
      <c r="K634" s="59"/>
      <c r="L634" s="59"/>
      <c r="M634" s="59"/>
      <c r="N634" s="59"/>
      <c r="O634" s="59"/>
      <c r="P634" s="59"/>
      <c r="Q634" s="59"/>
      <c r="R634" s="59"/>
      <c r="T634" s="59"/>
      <c r="U634" s="125"/>
      <c r="V634" s="125"/>
      <c r="W634" s="125"/>
      <c r="X634" s="125"/>
      <c r="Y634" s="125"/>
      <c r="Z634" s="125"/>
      <c r="DR634" s="59"/>
    </row>
    <row r="635" spans="1:122" x14ac:dyDescent="0.2">
      <c r="A635" s="96">
        <v>627</v>
      </c>
      <c r="B635" s="132"/>
      <c r="C635" s="132"/>
      <c r="D635" s="132"/>
      <c r="E635" s="132"/>
      <c r="F635" s="132"/>
      <c r="G635" s="59"/>
      <c r="H635" s="59"/>
      <c r="I635" s="59"/>
      <c r="J635" s="59"/>
      <c r="K635" s="59"/>
      <c r="L635" s="59"/>
      <c r="M635" s="59"/>
      <c r="N635" s="59"/>
      <c r="O635" s="59"/>
      <c r="P635" s="59"/>
      <c r="Q635" s="59"/>
      <c r="R635" s="59"/>
      <c r="T635" s="59"/>
      <c r="U635" s="125"/>
      <c r="V635" s="125"/>
      <c r="W635" s="125"/>
      <c r="X635" s="125"/>
      <c r="Y635" s="125"/>
      <c r="Z635" s="125"/>
      <c r="DR635" s="59"/>
    </row>
    <row r="636" spans="1:122" x14ac:dyDescent="0.2">
      <c r="A636" s="96">
        <v>628</v>
      </c>
      <c r="B636" s="132"/>
      <c r="C636" s="132"/>
      <c r="D636" s="132"/>
      <c r="E636" s="132"/>
      <c r="F636" s="132"/>
      <c r="G636" s="59"/>
      <c r="H636" s="59"/>
      <c r="I636" s="59"/>
      <c r="J636" s="59"/>
      <c r="K636" s="59"/>
      <c r="L636" s="59"/>
      <c r="M636" s="59"/>
      <c r="N636" s="59"/>
      <c r="O636" s="59"/>
      <c r="P636" s="59"/>
      <c r="Q636" s="59"/>
      <c r="R636" s="59"/>
      <c r="T636" s="59"/>
      <c r="U636" s="125"/>
      <c r="V636" s="125"/>
      <c r="W636" s="125"/>
      <c r="X636" s="125"/>
      <c r="Y636" s="125"/>
      <c r="Z636" s="125"/>
      <c r="DR636" s="59"/>
    </row>
    <row r="637" spans="1:122" x14ac:dyDescent="0.2">
      <c r="A637" s="96">
        <v>629</v>
      </c>
      <c r="B637" s="132"/>
      <c r="C637" s="132"/>
      <c r="D637" s="132"/>
      <c r="E637" s="132"/>
      <c r="F637" s="132"/>
      <c r="G637" s="59"/>
      <c r="H637" s="59"/>
      <c r="I637" s="59"/>
      <c r="J637" s="59"/>
      <c r="K637" s="59"/>
      <c r="L637" s="59"/>
      <c r="M637" s="59"/>
      <c r="N637" s="59"/>
      <c r="O637" s="59"/>
      <c r="P637" s="59"/>
      <c r="Q637" s="59"/>
      <c r="R637" s="59"/>
      <c r="T637" s="59"/>
      <c r="U637" s="125"/>
      <c r="V637" s="125"/>
      <c r="W637" s="125"/>
      <c r="X637" s="125"/>
      <c r="Y637" s="125"/>
      <c r="Z637" s="125"/>
      <c r="DR637" s="59"/>
    </row>
    <row r="638" spans="1:122" x14ac:dyDescent="0.2">
      <c r="A638" s="96">
        <v>630</v>
      </c>
      <c r="B638" s="132"/>
      <c r="C638" s="132"/>
      <c r="D638" s="132"/>
      <c r="E638" s="132"/>
      <c r="F638" s="132"/>
      <c r="G638" s="59"/>
      <c r="H638" s="59"/>
      <c r="I638" s="59"/>
      <c r="J638" s="59"/>
      <c r="K638" s="59"/>
      <c r="L638" s="59"/>
      <c r="M638" s="59"/>
      <c r="N638" s="59"/>
      <c r="O638" s="59"/>
      <c r="P638" s="59"/>
      <c r="Q638" s="59"/>
      <c r="R638" s="59"/>
      <c r="T638" s="59"/>
      <c r="U638" s="125"/>
      <c r="V638" s="125"/>
      <c r="W638" s="125"/>
      <c r="X638" s="125"/>
      <c r="Y638" s="125"/>
      <c r="Z638" s="125"/>
      <c r="DR638" s="59"/>
    </row>
    <row r="639" spans="1:122" x14ac:dyDescent="0.2">
      <c r="A639" s="96">
        <v>631</v>
      </c>
      <c r="B639" s="132"/>
      <c r="C639" s="132"/>
      <c r="D639" s="132"/>
      <c r="E639" s="132"/>
      <c r="F639" s="132"/>
      <c r="G639" s="59"/>
      <c r="H639" s="59"/>
      <c r="I639" s="59"/>
      <c r="J639" s="59"/>
      <c r="K639" s="59"/>
      <c r="L639" s="59"/>
      <c r="M639" s="59"/>
      <c r="N639" s="59"/>
      <c r="O639" s="59"/>
      <c r="P639" s="59"/>
      <c r="Q639" s="59"/>
      <c r="R639" s="59"/>
      <c r="T639" s="59"/>
      <c r="U639" s="125"/>
      <c r="V639" s="125"/>
      <c r="W639" s="125"/>
      <c r="X639" s="125"/>
      <c r="Y639" s="125"/>
      <c r="Z639" s="125"/>
      <c r="DR639" s="59"/>
    </row>
    <row r="640" spans="1:122" x14ac:dyDescent="0.2">
      <c r="A640" s="96">
        <v>632</v>
      </c>
      <c r="B640" s="132"/>
      <c r="C640" s="132"/>
      <c r="D640" s="132"/>
      <c r="E640" s="132"/>
      <c r="F640" s="132"/>
      <c r="G640" s="59"/>
      <c r="H640" s="59"/>
      <c r="I640" s="59"/>
      <c r="J640" s="59"/>
      <c r="K640" s="59"/>
      <c r="L640" s="59"/>
      <c r="M640" s="59"/>
      <c r="N640" s="59"/>
      <c r="O640" s="59"/>
      <c r="P640" s="59"/>
      <c r="Q640" s="59"/>
      <c r="R640" s="59"/>
      <c r="T640" s="59"/>
      <c r="U640" s="125"/>
      <c r="V640" s="125"/>
      <c r="W640" s="125"/>
      <c r="X640" s="125"/>
      <c r="Y640" s="125"/>
      <c r="Z640" s="125"/>
      <c r="DR640" s="59"/>
    </row>
    <row r="641" spans="1:122" x14ac:dyDescent="0.2">
      <c r="A641" s="96">
        <v>633</v>
      </c>
      <c r="B641" s="132"/>
      <c r="C641" s="132"/>
      <c r="D641" s="132"/>
      <c r="E641" s="132"/>
      <c r="F641" s="132"/>
      <c r="G641" s="59"/>
      <c r="H641" s="59"/>
      <c r="I641" s="59"/>
      <c r="J641" s="59"/>
      <c r="K641" s="59"/>
      <c r="L641" s="59"/>
      <c r="M641" s="59"/>
      <c r="N641" s="59"/>
      <c r="O641" s="59"/>
      <c r="P641" s="59"/>
      <c r="Q641" s="59"/>
      <c r="R641" s="59"/>
      <c r="T641" s="59"/>
      <c r="U641" s="125"/>
      <c r="V641" s="125"/>
      <c r="W641" s="125"/>
      <c r="X641" s="125"/>
      <c r="Y641" s="125"/>
      <c r="Z641" s="125"/>
      <c r="DR641" s="59"/>
    </row>
    <row r="642" spans="1:122" x14ac:dyDescent="0.2">
      <c r="A642" s="96">
        <v>634</v>
      </c>
      <c r="B642" s="132"/>
      <c r="C642" s="132"/>
      <c r="D642" s="132"/>
      <c r="E642" s="132"/>
      <c r="F642" s="132"/>
      <c r="G642" s="59"/>
      <c r="H642" s="59"/>
      <c r="I642" s="59"/>
      <c r="J642" s="59"/>
      <c r="K642" s="59"/>
      <c r="L642" s="59"/>
      <c r="M642" s="59"/>
      <c r="N642" s="59"/>
      <c r="O642" s="59"/>
      <c r="P642" s="59"/>
      <c r="Q642" s="59"/>
      <c r="R642" s="59"/>
      <c r="T642" s="59"/>
      <c r="U642" s="125"/>
      <c r="V642" s="125"/>
      <c r="W642" s="125"/>
      <c r="X642" s="125"/>
      <c r="Y642" s="125"/>
      <c r="Z642" s="125"/>
      <c r="DR642" s="59"/>
    </row>
    <row r="643" spans="1:122" x14ac:dyDescent="0.2">
      <c r="A643" s="96">
        <v>635</v>
      </c>
      <c r="B643" s="132"/>
      <c r="C643" s="132"/>
      <c r="D643" s="132"/>
      <c r="E643" s="132"/>
      <c r="F643" s="132"/>
      <c r="G643" s="59"/>
      <c r="H643" s="59"/>
      <c r="I643" s="59"/>
      <c r="J643" s="59"/>
      <c r="K643" s="59"/>
      <c r="L643" s="59"/>
      <c r="M643" s="59"/>
      <c r="N643" s="59"/>
      <c r="O643" s="59"/>
      <c r="P643" s="59"/>
      <c r="Q643" s="59"/>
      <c r="R643" s="59"/>
      <c r="T643" s="59"/>
      <c r="U643" s="125"/>
      <c r="V643" s="125"/>
      <c r="W643" s="125"/>
      <c r="X643" s="125"/>
      <c r="Y643" s="125"/>
      <c r="Z643" s="125"/>
      <c r="DR643" s="59"/>
    </row>
    <row r="644" spans="1:122" x14ac:dyDescent="0.2">
      <c r="A644" s="96">
        <v>636</v>
      </c>
      <c r="B644" s="132"/>
      <c r="C644" s="132"/>
      <c r="D644" s="132"/>
      <c r="E644" s="132"/>
      <c r="F644" s="132"/>
      <c r="G644" s="59"/>
      <c r="H644" s="59"/>
      <c r="I644" s="59"/>
      <c r="J644" s="59"/>
      <c r="K644" s="59"/>
      <c r="L644" s="59"/>
      <c r="M644" s="59"/>
      <c r="N644" s="59"/>
      <c r="O644" s="59"/>
      <c r="P644" s="59"/>
      <c r="Q644" s="59"/>
      <c r="R644" s="59"/>
      <c r="T644" s="59"/>
      <c r="U644" s="125"/>
      <c r="V644" s="125"/>
      <c r="W644" s="125"/>
      <c r="X644" s="125"/>
      <c r="Y644" s="125"/>
      <c r="Z644" s="125"/>
      <c r="DR644" s="59"/>
    </row>
    <row r="645" spans="1:122" x14ac:dyDescent="0.2">
      <c r="A645" s="96">
        <v>637</v>
      </c>
      <c r="B645" s="132"/>
      <c r="C645" s="132"/>
      <c r="D645" s="132"/>
      <c r="E645" s="132"/>
      <c r="F645" s="132"/>
      <c r="G645" s="59"/>
      <c r="H645" s="59"/>
      <c r="I645" s="59"/>
      <c r="J645" s="59"/>
      <c r="K645" s="59"/>
      <c r="L645" s="59"/>
      <c r="M645" s="59"/>
      <c r="N645" s="59"/>
      <c r="O645" s="59"/>
      <c r="P645" s="59"/>
      <c r="Q645" s="59"/>
      <c r="R645" s="59"/>
      <c r="T645" s="59"/>
      <c r="U645" s="125"/>
      <c r="V645" s="125"/>
      <c r="W645" s="125"/>
      <c r="X645" s="125"/>
      <c r="Y645" s="125"/>
      <c r="Z645" s="125"/>
      <c r="DR645" s="59"/>
    </row>
    <row r="646" spans="1:122" x14ac:dyDescent="0.2">
      <c r="A646" s="96">
        <v>638</v>
      </c>
      <c r="B646" s="132"/>
      <c r="C646" s="132"/>
      <c r="D646" s="132"/>
      <c r="E646" s="132"/>
      <c r="F646" s="132"/>
      <c r="G646" s="59"/>
      <c r="H646" s="59"/>
      <c r="I646" s="59"/>
      <c r="J646" s="59"/>
      <c r="K646" s="59"/>
      <c r="L646" s="59"/>
      <c r="M646" s="59"/>
      <c r="N646" s="59"/>
      <c r="O646" s="59"/>
      <c r="P646" s="59"/>
      <c r="Q646" s="59"/>
      <c r="R646" s="59"/>
      <c r="T646" s="59"/>
      <c r="U646" s="125"/>
      <c r="V646" s="125"/>
      <c r="W646" s="125"/>
      <c r="X646" s="125"/>
      <c r="Y646" s="125"/>
      <c r="Z646" s="125"/>
      <c r="DR646" s="59"/>
    </row>
    <row r="647" spans="1:122" x14ac:dyDescent="0.2">
      <c r="A647" s="96">
        <v>639</v>
      </c>
      <c r="B647" s="132"/>
      <c r="C647" s="132"/>
      <c r="D647" s="132"/>
      <c r="E647" s="132"/>
      <c r="F647" s="132"/>
      <c r="G647" s="59"/>
      <c r="H647" s="59"/>
      <c r="I647" s="59"/>
      <c r="J647" s="59"/>
      <c r="K647" s="59"/>
      <c r="L647" s="59"/>
      <c r="M647" s="59"/>
      <c r="N647" s="59"/>
      <c r="O647" s="59"/>
      <c r="P647" s="59"/>
      <c r="Q647" s="59"/>
      <c r="R647" s="59"/>
      <c r="T647" s="59"/>
      <c r="U647" s="125"/>
      <c r="V647" s="125"/>
      <c r="W647" s="125"/>
      <c r="X647" s="125"/>
      <c r="Y647" s="125"/>
      <c r="Z647" s="125"/>
      <c r="DR647" s="59"/>
    </row>
    <row r="648" spans="1:122" x14ac:dyDescent="0.2">
      <c r="A648" s="96">
        <v>640</v>
      </c>
      <c r="B648" s="132"/>
      <c r="C648" s="132"/>
      <c r="D648" s="132"/>
      <c r="E648" s="132"/>
      <c r="F648" s="132"/>
      <c r="G648" s="59"/>
      <c r="H648" s="59"/>
      <c r="I648" s="59"/>
      <c r="J648" s="59"/>
      <c r="K648" s="59"/>
      <c r="L648" s="59"/>
      <c r="M648" s="59"/>
      <c r="N648" s="59"/>
      <c r="O648" s="59"/>
      <c r="P648" s="59"/>
      <c r="Q648" s="59"/>
      <c r="R648" s="59"/>
      <c r="T648" s="59"/>
      <c r="U648" s="125"/>
      <c r="V648" s="125"/>
      <c r="W648" s="125"/>
      <c r="X648" s="125"/>
      <c r="Y648" s="125"/>
      <c r="Z648" s="125"/>
      <c r="DR648" s="59"/>
    </row>
    <row r="649" spans="1:122" x14ac:dyDescent="0.2">
      <c r="A649" s="96">
        <v>641</v>
      </c>
      <c r="B649" s="132"/>
      <c r="C649" s="132"/>
      <c r="D649" s="132"/>
      <c r="E649" s="132"/>
      <c r="F649" s="132"/>
      <c r="G649" s="59"/>
      <c r="H649" s="59"/>
      <c r="I649" s="59"/>
      <c r="J649" s="59"/>
      <c r="K649" s="59"/>
      <c r="L649" s="59"/>
      <c r="M649" s="59"/>
      <c r="N649" s="59"/>
      <c r="O649" s="59"/>
      <c r="P649" s="59"/>
      <c r="Q649" s="59"/>
      <c r="R649" s="59"/>
      <c r="T649" s="59"/>
      <c r="U649" s="125"/>
      <c r="V649" s="125"/>
      <c r="W649" s="125"/>
      <c r="X649" s="125"/>
      <c r="Y649" s="125"/>
      <c r="Z649" s="125"/>
      <c r="DR649" s="59"/>
    </row>
    <row r="650" spans="1:122" x14ac:dyDescent="0.2">
      <c r="A650" s="96">
        <v>642</v>
      </c>
      <c r="B650" s="132"/>
      <c r="C650" s="132"/>
      <c r="D650" s="132"/>
      <c r="E650" s="132"/>
      <c r="F650" s="132"/>
      <c r="G650" s="59"/>
      <c r="H650" s="59"/>
      <c r="I650" s="59"/>
      <c r="J650" s="59"/>
      <c r="K650" s="59"/>
      <c r="L650" s="59"/>
      <c r="M650" s="59"/>
      <c r="N650" s="59"/>
      <c r="O650" s="59"/>
      <c r="P650" s="59"/>
      <c r="Q650" s="59"/>
      <c r="R650" s="59"/>
      <c r="T650" s="59"/>
      <c r="U650" s="125"/>
      <c r="V650" s="125"/>
      <c r="W650" s="125"/>
      <c r="X650" s="125"/>
      <c r="Y650" s="125"/>
      <c r="Z650" s="125"/>
      <c r="DR650" s="59"/>
    </row>
    <row r="651" spans="1:122" x14ac:dyDescent="0.2">
      <c r="A651" s="96">
        <v>643</v>
      </c>
      <c r="B651" s="132"/>
      <c r="C651" s="132"/>
      <c r="D651" s="132"/>
      <c r="E651" s="132"/>
      <c r="F651" s="132"/>
      <c r="G651" s="59"/>
      <c r="H651" s="59"/>
      <c r="I651" s="59"/>
      <c r="J651" s="59"/>
      <c r="K651" s="59"/>
      <c r="L651" s="59"/>
      <c r="M651" s="59"/>
      <c r="N651" s="59"/>
      <c r="O651" s="59"/>
      <c r="P651" s="59"/>
      <c r="Q651" s="59"/>
      <c r="R651" s="59"/>
      <c r="T651" s="59"/>
      <c r="U651" s="125"/>
      <c r="V651" s="125"/>
      <c r="W651" s="125"/>
      <c r="X651" s="125"/>
      <c r="Y651" s="125"/>
      <c r="Z651" s="125"/>
      <c r="DR651" s="59"/>
    </row>
    <row r="652" spans="1:122" x14ac:dyDescent="0.2">
      <c r="A652" s="96">
        <v>644</v>
      </c>
      <c r="B652" s="132"/>
      <c r="C652" s="132"/>
      <c r="D652" s="132"/>
      <c r="E652" s="132"/>
      <c r="F652" s="132"/>
      <c r="G652" s="59"/>
      <c r="H652" s="59"/>
      <c r="I652" s="59"/>
      <c r="J652" s="59"/>
      <c r="K652" s="59"/>
      <c r="L652" s="59"/>
      <c r="M652" s="59"/>
      <c r="N652" s="59"/>
      <c r="O652" s="59"/>
      <c r="P652" s="59"/>
      <c r="Q652" s="59"/>
      <c r="R652" s="59"/>
      <c r="T652" s="59"/>
      <c r="U652" s="125"/>
      <c r="V652" s="125"/>
      <c r="W652" s="125"/>
      <c r="X652" s="125"/>
      <c r="Y652" s="125"/>
      <c r="Z652" s="125"/>
      <c r="DR652" s="59"/>
    </row>
    <row r="653" spans="1:122" x14ac:dyDescent="0.2">
      <c r="A653" s="96">
        <v>645</v>
      </c>
      <c r="B653" s="132"/>
      <c r="C653" s="132"/>
      <c r="D653" s="132"/>
      <c r="E653" s="132"/>
      <c r="F653" s="132"/>
      <c r="G653" s="59"/>
      <c r="H653" s="59"/>
      <c r="I653" s="59"/>
      <c r="J653" s="59"/>
      <c r="K653" s="59"/>
      <c r="L653" s="59"/>
      <c r="M653" s="59"/>
      <c r="N653" s="59"/>
      <c r="O653" s="59"/>
      <c r="P653" s="59"/>
      <c r="Q653" s="59"/>
      <c r="R653" s="59"/>
      <c r="T653" s="59"/>
      <c r="U653" s="125"/>
      <c r="V653" s="125"/>
      <c r="W653" s="125"/>
      <c r="X653" s="125"/>
      <c r="Y653" s="125"/>
      <c r="Z653" s="125"/>
      <c r="DR653" s="59"/>
    </row>
    <row r="654" spans="1:122" x14ac:dyDescent="0.2">
      <c r="A654" s="96">
        <v>646</v>
      </c>
      <c r="B654" s="132"/>
      <c r="C654" s="132"/>
      <c r="D654" s="132"/>
      <c r="E654" s="132"/>
      <c r="F654" s="132"/>
      <c r="G654" s="59"/>
      <c r="H654" s="59"/>
      <c r="I654" s="59"/>
      <c r="J654" s="59"/>
      <c r="K654" s="59"/>
      <c r="L654" s="59"/>
      <c r="M654" s="59"/>
      <c r="N654" s="59"/>
      <c r="O654" s="59"/>
      <c r="P654" s="59"/>
      <c r="Q654" s="59"/>
      <c r="R654" s="59"/>
      <c r="T654" s="59"/>
      <c r="U654" s="125"/>
      <c r="V654" s="125"/>
      <c r="W654" s="125"/>
      <c r="X654" s="125"/>
      <c r="Y654" s="125"/>
      <c r="Z654" s="125"/>
      <c r="DR654" s="59"/>
    </row>
    <row r="655" spans="1:122" x14ac:dyDescent="0.2">
      <c r="A655" s="96">
        <v>647</v>
      </c>
      <c r="B655" s="132"/>
      <c r="C655" s="132"/>
      <c r="D655" s="132"/>
      <c r="E655" s="132"/>
      <c r="F655" s="132"/>
      <c r="G655" s="59"/>
      <c r="H655" s="59"/>
      <c r="I655" s="59"/>
      <c r="J655" s="59"/>
      <c r="K655" s="59"/>
      <c r="L655" s="59"/>
      <c r="M655" s="59"/>
      <c r="N655" s="59"/>
      <c r="O655" s="59"/>
      <c r="P655" s="59"/>
      <c r="Q655" s="59"/>
      <c r="R655" s="59"/>
      <c r="T655" s="59"/>
      <c r="U655" s="125"/>
      <c r="V655" s="125"/>
      <c r="W655" s="125"/>
      <c r="X655" s="125"/>
      <c r="Y655" s="125"/>
      <c r="Z655" s="125"/>
      <c r="DR655" s="59"/>
    </row>
    <row r="656" spans="1:122" x14ac:dyDescent="0.2">
      <c r="A656" s="96">
        <v>648</v>
      </c>
      <c r="B656" s="132"/>
      <c r="C656" s="132"/>
      <c r="D656" s="132"/>
      <c r="E656" s="132"/>
      <c r="F656" s="132"/>
      <c r="G656" s="59"/>
      <c r="H656" s="59"/>
      <c r="I656" s="59"/>
      <c r="J656" s="59"/>
      <c r="K656" s="59"/>
      <c r="L656" s="59"/>
      <c r="M656" s="59"/>
      <c r="N656" s="59"/>
      <c r="O656" s="59"/>
      <c r="P656" s="59"/>
      <c r="Q656" s="59"/>
      <c r="R656" s="59"/>
      <c r="T656" s="59"/>
      <c r="U656" s="125"/>
      <c r="V656" s="125"/>
      <c r="W656" s="125"/>
      <c r="X656" s="125"/>
      <c r="Y656" s="125"/>
      <c r="Z656" s="125"/>
      <c r="DR656" s="59"/>
    </row>
    <row r="657" spans="1:122" x14ac:dyDescent="0.2">
      <c r="A657" s="96">
        <v>649</v>
      </c>
      <c r="B657" s="132"/>
      <c r="C657" s="132"/>
      <c r="D657" s="132"/>
      <c r="E657" s="132"/>
      <c r="F657" s="132"/>
      <c r="G657" s="59"/>
      <c r="H657" s="59"/>
      <c r="I657" s="59"/>
      <c r="J657" s="59"/>
      <c r="K657" s="59"/>
      <c r="L657" s="59"/>
      <c r="M657" s="59"/>
      <c r="N657" s="59"/>
      <c r="O657" s="59"/>
      <c r="P657" s="59"/>
      <c r="Q657" s="59"/>
      <c r="R657" s="59"/>
      <c r="T657" s="59"/>
      <c r="U657" s="125"/>
      <c r="V657" s="125"/>
      <c r="W657" s="125"/>
      <c r="X657" s="125"/>
      <c r="Y657" s="125"/>
      <c r="Z657" s="125"/>
      <c r="DR657" s="59"/>
    </row>
    <row r="658" spans="1:122" x14ac:dyDescent="0.2">
      <c r="A658" s="96">
        <v>650</v>
      </c>
      <c r="B658" s="132"/>
      <c r="C658" s="132"/>
      <c r="D658" s="132"/>
      <c r="E658" s="132"/>
      <c r="F658" s="132"/>
      <c r="G658" s="59"/>
      <c r="H658" s="59"/>
      <c r="I658" s="59"/>
      <c r="J658" s="59"/>
      <c r="K658" s="59"/>
      <c r="L658" s="59"/>
      <c r="M658" s="59"/>
      <c r="N658" s="59"/>
      <c r="O658" s="59"/>
      <c r="P658" s="59"/>
      <c r="Q658" s="59"/>
      <c r="R658" s="59"/>
      <c r="T658" s="59"/>
      <c r="U658" s="125"/>
      <c r="V658" s="125"/>
      <c r="W658" s="125"/>
      <c r="X658" s="125"/>
      <c r="Y658" s="125"/>
      <c r="Z658" s="125"/>
      <c r="DR658" s="59"/>
    </row>
    <row r="659" spans="1:122" x14ac:dyDescent="0.2">
      <c r="A659" s="96">
        <v>651</v>
      </c>
      <c r="B659" s="132"/>
      <c r="C659" s="132"/>
      <c r="D659" s="132"/>
      <c r="E659" s="132"/>
      <c r="F659" s="132"/>
      <c r="G659" s="59"/>
      <c r="H659" s="59"/>
      <c r="I659" s="59"/>
      <c r="J659" s="59"/>
      <c r="K659" s="59"/>
      <c r="L659" s="59"/>
      <c r="M659" s="59"/>
      <c r="N659" s="59"/>
      <c r="O659" s="59"/>
      <c r="P659" s="59"/>
      <c r="Q659" s="59"/>
      <c r="R659" s="59"/>
      <c r="T659" s="59"/>
      <c r="U659" s="125"/>
      <c r="V659" s="125"/>
      <c r="W659" s="125"/>
      <c r="X659" s="125"/>
      <c r="Y659" s="125"/>
      <c r="Z659" s="125"/>
      <c r="DR659" s="59"/>
    </row>
    <row r="660" spans="1:122" x14ac:dyDescent="0.2">
      <c r="A660" s="96">
        <v>652</v>
      </c>
      <c r="B660" s="132"/>
      <c r="C660" s="132"/>
      <c r="D660" s="132"/>
      <c r="E660" s="132"/>
      <c r="F660" s="132"/>
      <c r="G660" s="59"/>
      <c r="H660" s="59"/>
      <c r="I660" s="59"/>
      <c r="J660" s="59"/>
      <c r="K660" s="59"/>
      <c r="L660" s="59"/>
      <c r="M660" s="59"/>
      <c r="N660" s="59"/>
      <c r="O660" s="59"/>
      <c r="P660" s="59"/>
      <c r="Q660" s="59"/>
      <c r="R660" s="59"/>
      <c r="T660" s="59"/>
      <c r="U660" s="125"/>
      <c r="V660" s="125"/>
      <c r="W660" s="125"/>
      <c r="X660" s="125"/>
      <c r="Y660" s="125"/>
      <c r="Z660" s="125"/>
      <c r="DR660" s="59"/>
    </row>
    <row r="661" spans="1:122" x14ac:dyDescent="0.2">
      <c r="A661" s="96">
        <v>653</v>
      </c>
      <c r="B661" s="132"/>
      <c r="C661" s="132"/>
      <c r="D661" s="132"/>
      <c r="E661" s="132"/>
      <c r="F661" s="132"/>
      <c r="G661" s="59"/>
      <c r="H661" s="59"/>
      <c r="I661" s="59"/>
      <c r="J661" s="59"/>
      <c r="K661" s="59"/>
      <c r="L661" s="59"/>
      <c r="M661" s="59"/>
      <c r="N661" s="59"/>
      <c r="O661" s="59"/>
      <c r="P661" s="59"/>
      <c r="Q661" s="59"/>
      <c r="R661" s="59"/>
      <c r="T661" s="59"/>
      <c r="U661" s="125"/>
      <c r="V661" s="125"/>
      <c r="W661" s="125"/>
      <c r="X661" s="125"/>
      <c r="Y661" s="125"/>
      <c r="Z661" s="125"/>
      <c r="DR661" s="59"/>
    </row>
    <row r="662" spans="1:122" x14ac:dyDescent="0.2">
      <c r="A662" s="96">
        <v>654</v>
      </c>
      <c r="B662" s="132"/>
      <c r="C662" s="132"/>
      <c r="D662" s="132"/>
      <c r="E662" s="132"/>
      <c r="F662" s="132"/>
      <c r="G662" s="59"/>
      <c r="H662" s="59"/>
      <c r="I662" s="59"/>
      <c r="J662" s="59"/>
      <c r="K662" s="59"/>
      <c r="L662" s="59"/>
      <c r="M662" s="59"/>
      <c r="N662" s="59"/>
      <c r="O662" s="59"/>
      <c r="P662" s="59"/>
      <c r="Q662" s="59"/>
      <c r="R662" s="59"/>
      <c r="T662" s="59"/>
      <c r="U662" s="125"/>
      <c r="V662" s="125"/>
      <c r="W662" s="125"/>
      <c r="X662" s="125"/>
      <c r="Y662" s="125"/>
      <c r="Z662" s="125"/>
      <c r="DR662" s="59"/>
    </row>
    <row r="663" spans="1:122" x14ac:dyDescent="0.2">
      <c r="A663" s="96">
        <v>655</v>
      </c>
      <c r="B663" s="132"/>
      <c r="C663" s="132"/>
      <c r="D663" s="132"/>
      <c r="E663" s="132"/>
      <c r="F663" s="132"/>
      <c r="G663" s="59"/>
      <c r="H663" s="59"/>
      <c r="I663" s="59"/>
      <c r="J663" s="59"/>
      <c r="K663" s="59"/>
      <c r="L663" s="59"/>
      <c r="M663" s="59"/>
      <c r="N663" s="59"/>
      <c r="O663" s="59"/>
      <c r="P663" s="59"/>
      <c r="Q663" s="59"/>
      <c r="R663" s="59"/>
      <c r="T663" s="59"/>
      <c r="U663" s="125"/>
      <c r="V663" s="125"/>
      <c r="W663" s="125"/>
      <c r="X663" s="125"/>
      <c r="Y663" s="125"/>
      <c r="Z663" s="125"/>
      <c r="DR663" s="59"/>
    </row>
    <row r="664" spans="1:122" x14ac:dyDescent="0.2">
      <c r="A664" s="96">
        <v>656</v>
      </c>
      <c r="B664" s="132"/>
      <c r="C664" s="132"/>
      <c r="D664" s="132"/>
      <c r="E664" s="132"/>
      <c r="F664" s="132"/>
      <c r="G664" s="59"/>
      <c r="H664" s="59"/>
      <c r="I664" s="59"/>
      <c r="J664" s="59"/>
      <c r="K664" s="59"/>
      <c r="L664" s="59"/>
      <c r="M664" s="59"/>
      <c r="N664" s="59"/>
      <c r="O664" s="59"/>
      <c r="P664" s="59"/>
      <c r="Q664" s="59"/>
      <c r="R664" s="59"/>
      <c r="T664" s="59"/>
      <c r="U664" s="125"/>
      <c r="V664" s="125"/>
      <c r="W664" s="125"/>
      <c r="X664" s="125"/>
      <c r="Y664" s="125"/>
      <c r="Z664" s="125"/>
      <c r="DR664" s="59"/>
    </row>
    <row r="665" spans="1:122" x14ac:dyDescent="0.2">
      <c r="A665" s="96">
        <v>657</v>
      </c>
      <c r="B665" s="132"/>
      <c r="C665" s="132"/>
      <c r="D665" s="132"/>
      <c r="E665" s="132"/>
      <c r="F665" s="132"/>
      <c r="G665" s="59"/>
      <c r="H665" s="59"/>
      <c r="I665" s="59"/>
      <c r="J665" s="59"/>
      <c r="K665" s="59"/>
      <c r="L665" s="59"/>
      <c r="M665" s="59"/>
      <c r="N665" s="59"/>
      <c r="O665" s="59"/>
      <c r="P665" s="59"/>
      <c r="Q665" s="59"/>
      <c r="R665" s="59"/>
      <c r="T665" s="59"/>
      <c r="U665" s="125"/>
      <c r="V665" s="125"/>
      <c r="W665" s="125"/>
      <c r="X665" s="125"/>
      <c r="Y665" s="125"/>
      <c r="Z665" s="125"/>
      <c r="DR665" s="59"/>
    </row>
    <row r="666" spans="1:122" x14ac:dyDescent="0.2">
      <c r="A666" s="96">
        <v>658</v>
      </c>
      <c r="B666" s="132"/>
      <c r="C666" s="132"/>
      <c r="D666" s="132"/>
      <c r="E666" s="132"/>
      <c r="F666" s="132"/>
      <c r="G666" s="59"/>
      <c r="H666" s="59"/>
      <c r="I666" s="59"/>
      <c r="J666" s="59"/>
      <c r="K666" s="59"/>
      <c r="L666" s="59"/>
      <c r="M666" s="59"/>
      <c r="N666" s="59"/>
      <c r="O666" s="59"/>
      <c r="P666" s="59"/>
      <c r="Q666" s="59"/>
      <c r="R666" s="59"/>
      <c r="T666" s="59"/>
      <c r="U666" s="125"/>
      <c r="V666" s="125"/>
      <c r="W666" s="125"/>
      <c r="X666" s="125"/>
      <c r="Y666" s="125"/>
      <c r="Z666" s="125"/>
      <c r="DR666" s="59"/>
    </row>
    <row r="667" spans="1:122" x14ac:dyDescent="0.2">
      <c r="A667" s="96">
        <v>659</v>
      </c>
      <c r="B667" s="132"/>
      <c r="C667" s="132"/>
      <c r="D667" s="132"/>
      <c r="E667" s="132"/>
      <c r="F667" s="132"/>
      <c r="G667" s="59"/>
      <c r="H667" s="59"/>
      <c r="I667" s="59"/>
      <c r="J667" s="59"/>
      <c r="K667" s="59"/>
      <c r="L667" s="59"/>
      <c r="M667" s="59"/>
      <c r="N667" s="59"/>
      <c r="O667" s="59"/>
      <c r="P667" s="59"/>
      <c r="Q667" s="59"/>
      <c r="R667" s="59"/>
      <c r="T667" s="59"/>
      <c r="U667" s="125"/>
      <c r="V667" s="125"/>
      <c r="W667" s="125"/>
      <c r="X667" s="125"/>
      <c r="Y667" s="125"/>
      <c r="Z667" s="125"/>
      <c r="DR667" s="59"/>
    </row>
    <row r="668" spans="1:122" x14ac:dyDescent="0.2">
      <c r="A668" s="96">
        <v>660</v>
      </c>
      <c r="B668" s="132"/>
      <c r="C668" s="132"/>
      <c r="D668" s="132"/>
      <c r="E668" s="132"/>
      <c r="F668" s="132"/>
      <c r="G668" s="59"/>
      <c r="H668" s="59"/>
      <c r="I668" s="59"/>
      <c r="J668" s="59"/>
      <c r="K668" s="59"/>
      <c r="L668" s="59"/>
      <c r="M668" s="59"/>
      <c r="N668" s="59"/>
      <c r="O668" s="59"/>
      <c r="P668" s="59"/>
      <c r="Q668" s="59"/>
      <c r="R668" s="59"/>
      <c r="T668" s="59"/>
      <c r="U668" s="125"/>
      <c r="V668" s="125"/>
      <c r="W668" s="125"/>
      <c r="X668" s="125"/>
      <c r="Y668" s="125"/>
      <c r="Z668" s="125"/>
      <c r="DR668" s="59"/>
    </row>
    <row r="669" spans="1:122" x14ac:dyDescent="0.2">
      <c r="A669" s="96">
        <v>661</v>
      </c>
      <c r="B669" s="132"/>
      <c r="C669" s="132"/>
      <c r="D669" s="132"/>
      <c r="E669" s="132"/>
      <c r="F669" s="132"/>
      <c r="G669" s="59"/>
      <c r="H669" s="59"/>
      <c r="I669" s="59"/>
      <c r="J669" s="59"/>
      <c r="K669" s="59"/>
      <c r="L669" s="59"/>
      <c r="M669" s="59"/>
      <c r="N669" s="59"/>
      <c r="O669" s="59"/>
      <c r="P669" s="59"/>
      <c r="Q669" s="59"/>
      <c r="R669" s="59"/>
      <c r="T669" s="59"/>
      <c r="U669" s="125"/>
      <c r="V669" s="125"/>
      <c r="W669" s="125"/>
      <c r="X669" s="125"/>
      <c r="Y669" s="125"/>
      <c r="Z669" s="125"/>
      <c r="DR669" s="59"/>
    </row>
    <row r="670" spans="1:122" x14ac:dyDescent="0.2">
      <c r="A670" s="96">
        <v>662</v>
      </c>
      <c r="B670" s="132"/>
      <c r="C670" s="132"/>
      <c r="D670" s="132"/>
      <c r="E670" s="132"/>
      <c r="F670" s="132"/>
      <c r="G670" s="59"/>
      <c r="H670" s="59"/>
      <c r="I670" s="59"/>
      <c r="J670" s="59"/>
      <c r="K670" s="59"/>
      <c r="L670" s="59"/>
      <c r="M670" s="59"/>
      <c r="N670" s="59"/>
      <c r="O670" s="59"/>
      <c r="P670" s="59"/>
      <c r="Q670" s="59"/>
      <c r="R670" s="59"/>
      <c r="T670" s="59"/>
      <c r="U670" s="125"/>
      <c r="V670" s="125"/>
      <c r="W670" s="125"/>
      <c r="X670" s="125"/>
      <c r="Y670" s="125"/>
      <c r="Z670" s="125"/>
      <c r="DR670" s="59"/>
    </row>
    <row r="671" spans="1:122" x14ac:dyDescent="0.2">
      <c r="A671" s="96">
        <v>663</v>
      </c>
      <c r="B671" s="132"/>
      <c r="C671" s="132"/>
      <c r="D671" s="132"/>
      <c r="E671" s="132"/>
      <c r="F671" s="132"/>
      <c r="G671" s="59"/>
      <c r="H671" s="59"/>
      <c r="I671" s="59"/>
      <c r="J671" s="59"/>
      <c r="K671" s="59"/>
      <c r="L671" s="59"/>
      <c r="M671" s="59"/>
      <c r="N671" s="59"/>
      <c r="O671" s="59"/>
      <c r="P671" s="59"/>
      <c r="Q671" s="59"/>
      <c r="R671" s="59"/>
      <c r="T671" s="59"/>
      <c r="U671" s="125"/>
      <c r="V671" s="125"/>
      <c r="W671" s="125"/>
      <c r="X671" s="125"/>
      <c r="Y671" s="125"/>
      <c r="Z671" s="125"/>
      <c r="DR671" s="59"/>
    </row>
    <row r="672" spans="1:122" x14ac:dyDescent="0.2">
      <c r="A672" s="96">
        <v>664</v>
      </c>
      <c r="B672" s="132"/>
      <c r="C672" s="132"/>
      <c r="D672" s="132"/>
      <c r="E672" s="132"/>
      <c r="F672" s="132"/>
      <c r="G672" s="59"/>
      <c r="H672" s="59"/>
      <c r="I672" s="59"/>
      <c r="J672" s="59"/>
      <c r="K672" s="59"/>
      <c r="L672" s="59"/>
      <c r="M672" s="59"/>
      <c r="N672" s="59"/>
      <c r="O672" s="59"/>
      <c r="P672" s="59"/>
      <c r="Q672" s="59"/>
      <c r="R672" s="59"/>
      <c r="T672" s="59"/>
      <c r="U672" s="125"/>
      <c r="V672" s="125"/>
      <c r="W672" s="125"/>
      <c r="X672" s="125"/>
      <c r="Y672" s="125"/>
      <c r="Z672" s="125"/>
      <c r="DR672" s="59"/>
    </row>
    <row r="673" spans="1:122" x14ac:dyDescent="0.2">
      <c r="A673" s="96">
        <v>665</v>
      </c>
      <c r="B673" s="132"/>
      <c r="C673" s="132"/>
      <c r="D673" s="132"/>
      <c r="E673" s="132"/>
      <c r="F673" s="132"/>
      <c r="G673" s="59"/>
      <c r="H673" s="59"/>
      <c r="I673" s="59"/>
      <c r="J673" s="59"/>
      <c r="K673" s="59"/>
      <c r="L673" s="59"/>
      <c r="M673" s="59"/>
      <c r="N673" s="59"/>
      <c r="O673" s="59"/>
      <c r="P673" s="59"/>
      <c r="Q673" s="59"/>
      <c r="R673" s="59"/>
      <c r="T673" s="59"/>
      <c r="U673" s="125"/>
      <c r="V673" s="125"/>
      <c r="W673" s="125"/>
      <c r="X673" s="125"/>
      <c r="Y673" s="125"/>
      <c r="Z673" s="125"/>
      <c r="DR673" s="59"/>
    </row>
    <row r="674" spans="1:122" x14ac:dyDescent="0.2">
      <c r="A674" s="96">
        <v>666</v>
      </c>
      <c r="B674" s="132"/>
      <c r="C674" s="132"/>
      <c r="D674" s="132"/>
      <c r="E674" s="132"/>
      <c r="F674" s="132"/>
      <c r="G674" s="59"/>
      <c r="H674" s="59"/>
      <c r="I674" s="59"/>
      <c r="J674" s="59"/>
      <c r="K674" s="59"/>
      <c r="L674" s="59"/>
      <c r="M674" s="59"/>
      <c r="N674" s="59"/>
      <c r="O674" s="59"/>
      <c r="P674" s="59"/>
      <c r="Q674" s="59"/>
      <c r="R674" s="59"/>
      <c r="T674" s="59"/>
      <c r="U674" s="125"/>
      <c r="V674" s="125"/>
      <c r="W674" s="125"/>
      <c r="X674" s="125"/>
      <c r="Y674" s="125"/>
      <c r="Z674" s="125"/>
      <c r="DR674" s="59"/>
    </row>
    <row r="675" spans="1:122" x14ac:dyDescent="0.2">
      <c r="A675" s="96">
        <v>667</v>
      </c>
      <c r="B675" s="132"/>
      <c r="C675" s="132"/>
      <c r="D675" s="132"/>
      <c r="E675" s="132"/>
      <c r="F675" s="132"/>
      <c r="G675" s="59"/>
      <c r="H675" s="59"/>
      <c r="I675" s="59"/>
      <c r="J675" s="59"/>
      <c r="K675" s="59"/>
      <c r="L675" s="59"/>
      <c r="M675" s="59"/>
      <c r="N675" s="59"/>
      <c r="O675" s="59"/>
      <c r="P675" s="59"/>
      <c r="Q675" s="59"/>
      <c r="R675" s="59"/>
      <c r="T675" s="59"/>
      <c r="U675" s="125"/>
      <c r="V675" s="125"/>
      <c r="W675" s="125"/>
      <c r="X675" s="125"/>
      <c r="Y675" s="125"/>
      <c r="Z675" s="125"/>
      <c r="DR675" s="59"/>
    </row>
    <row r="676" spans="1:122" x14ac:dyDescent="0.2">
      <c r="A676" s="96">
        <v>668</v>
      </c>
      <c r="B676" s="132"/>
      <c r="C676" s="132"/>
      <c r="D676" s="132"/>
      <c r="E676" s="132"/>
      <c r="F676" s="132"/>
      <c r="G676" s="59"/>
      <c r="H676" s="59"/>
      <c r="I676" s="59"/>
      <c r="J676" s="59"/>
      <c r="K676" s="59"/>
      <c r="L676" s="59"/>
      <c r="M676" s="59"/>
      <c r="N676" s="59"/>
      <c r="O676" s="59"/>
      <c r="P676" s="59"/>
      <c r="Q676" s="59"/>
      <c r="R676" s="59"/>
      <c r="T676" s="59"/>
      <c r="U676" s="125"/>
      <c r="V676" s="125"/>
      <c r="W676" s="125"/>
      <c r="X676" s="125"/>
      <c r="Y676" s="125"/>
      <c r="Z676" s="125"/>
      <c r="DR676" s="59"/>
    </row>
    <row r="677" spans="1:122" x14ac:dyDescent="0.2">
      <c r="A677" s="96">
        <v>669</v>
      </c>
      <c r="B677" s="132"/>
      <c r="C677" s="132"/>
      <c r="D677" s="132"/>
      <c r="E677" s="132"/>
      <c r="F677" s="132"/>
      <c r="G677" s="59"/>
      <c r="H677" s="59"/>
      <c r="I677" s="59"/>
      <c r="J677" s="59"/>
      <c r="K677" s="59"/>
      <c r="L677" s="59"/>
      <c r="M677" s="59"/>
      <c r="N677" s="59"/>
      <c r="O677" s="59"/>
      <c r="P677" s="59"/>
      <c r="Q677" s="59"/>
      <c r="R677" s="59"/>
      <c r="T677" s="59"/>
      <c r="U677" s="125"/>
      <c r="V677" s="125"/>
      <c r="W677" s="125"/>
      <c r="X677" s="125"/>
      <c r="Y677" s="125"/>
      <c r="Z677" s="125"/>
      <c r="DR677" s="59"/>
    </row>
    <row r="678" spans="1:122" x14ac:dyDescent="0.2">
      <c r="A678" s="96">
        <v>670</v>
      </c>
      <c r="B678" s="132"/>
      <c r="C678" s="132"/>
      <c r="D678" s="132"/>
      <c r="E678" s="132"/>
      <c r="F678" s="132"/>
      <c r="G678" s="59"/>
      <c r="H678" s="59"/>
      <c r="I678" s="59"/>
      <c r="J678" s="59"/>
      <c r="K678" s="59"/>
      <c r="L678" s="59"/>
      <c r="M678" s="59"/>
      <c r="N678" s="59"/>
      <c r="O678" s="59"/>
      <c r="P678" s="59"/>
      <c r="Q678" s="59"/>
      <c r="R678" s="59"/>
      <c r="T678" s="59"/>
      <c r="U678" s="125"/>
      <c r="V678" s="125"/>
      <c r="W678" s="125"/>
      <c r="X678" s="125"/>
      <c r="Y678" s="125"/>
      <c r="Z678" s="125"/>
      <c r="DR678" s="59"/>
    </row>
    <row r="679" spans="1:122" x14ac:dyDescent="0.2">
      <c r="A679" s="96">
        <v>671</v>
      </c>
      <c r="B679" s="132"/>
      <c r="C679" s="132"/>
      <c r="D679" s="132"/>
      <c r="E679" s="132"/>
      <c r="F679" s="132"/>
      <c r="G679" s="59"/>
      <c r="H679" s="59"/>
      <c r="I679" s="59"/>
      <c r="J679" s="59"/>
      <c r="K679" s="59"/>
      <c r="L679" s="59"/>
      <c r="M679" s="59"/>
      <c r="N679" s="59"/>
      <c r="O679" s="59"/>
      <c r="P679" s="59"/>
      <c r="Q679" s="59"/>
      <c r="R679" s="59"/>
      <c r="T679" s="59"/>
      <c r="U679" s="125"/>
      <c r="V679" s="125"/>
      <c r="W679" s="125"/>
      <c r="X679" s="125"/>
      <c r="Y679" s="125"/>
      <c r="Z679" s="125"/>
      <c r="DR679" s="59"/>
    </row>
    <row r="680" spans="1:122" x14ac:dyDescent="0.2">
      <c r="A680" s="96">
        <v>672</v>
      </c>
      <c r="B680" s="132"/>
      <c r="C680" s="132"/>
      <c r="D680" s="132"/>
      <c r="E680" s="132"/>
      <c r="F680" s="132"/>
      <c r="G680" s="59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T680" s="59"/>
      <c r="U680" s="125"/>
      <c r="V680" s="125"/>
      <c r="W680" s="125"/>
      <c r="X680" s="125"/>
      <c r="Y680" s="125"/>
      <c r="Z680" s="125"/>
      <c r="DR680" s="59"/>
    </row>
    <row r="681" spans="1:122" x14ac:dyDescent="0.2">
      <c r="A681" s="96">
        <v>673</v>
      </c>
      <c r="B681" s="132"/>
      <c r="C681" s="132"/>
      <c r="D681" s="132"/>
      <c r="E681" s="132"/>
      <c r="F681" s="132"/>
      <c r="G681" s="59"/>
      <c r="H681" s="59"/>
      <c r="I681" s="59"/>
      <c r="J681" s="59"/>
      <c r="K681" s="59"/>
      <c r="L681" s="59"/>
      <c r="M681" s="59"/>
      <c r="N681" s="59"/>
      <c r="O681" s="59"/>
      <c r="P681" s="59"/>
      <c r="Q681" s="59"/>
      <c r="R681" s="59"/>
      <c r="T681" s="59"/>
      <c r="U681" s="125"/>
      <c r="V681" s="125"/>
      <c r="W681" s="125"/>
      <c r="X681" s="125"/>
      <c r="Y681" s="125"/>
      <c r="Z681" s="125"/>
      <c r="DR681" s="59"/>
    </row>
    <row r="682" spans="1:122" x14ac:dyDescent="0.2">
      <c r="A682" s="96">
        <v>674</v>
      </c>
      <c r="B682" s="132"/>
      <c r="C682" s="132"/>
      <c r="D682" s="132"/>
      <c r="E682" s="132"/>
      <c r="F682" s="132"/>
      <c r="G682" s="59"/>
      <c r="H682" s="59"/>
      <c r="I682" s="59"/>
      <c r="J682" s="59"/>
      <c r="K682" s="59"/>
      <c r="L682" s="59"/>
      <c r="M682" s="59"/>
      <c r="N682" s="59"/>
      <c r="O682" s="59"/>
      <c r="P682" s="59"/>
      <c r="Q682" s="59"/>
      <c r="R682" s="59"/>
      <c r="T682" s="59"/>
      <c r="U682" s="125"/>
      <c r="V682" s="125"/>
      <c r="W682" s="125"/>
      <c r="X682" s="125"/>
      <c r="Y682" s="125"/>
      <c r="Z682" s="125"/>
      <c r="DR682" s="59"/>
    </row>
    <row r="683" spans="1:122" x14ac:dyDescent="0.2">
      <c r="A683" s="96">
        <v>675</v>
      </c>
      <c r="B683" s="132"/>
      <c r="C683" s="132"/>
      <c r="D683" s="132"/>
      <c r="E683" s="132"/>
      <c r="F683" s="132"/>
      <c r="G683" s="59"/>
      <c r="H683" s="59"/>
      <c r="I683" s="59"/>
      <c r="J683" s="59"/>
      <c r="K683" s="59"/>
      <c r="L683" s="59"/>
      <c r="M683" s="59"/>
      <c r="N683" s="59"/>
      <c r="O683" s="59"/>
      <c r="P683" s="59"/>
      <c r="Q683" s="59"/>
      <c r="R683" s="59"/>
      <c r="T683" s="59"/>
      <c r="U683" s="125"/>
      <c r="V683" s="125"/>
      <c r="W683" s="125"/>
      <c r="X683" s="125"/>
      <c r="Y683" s="125"/>
      <c r="Z683" s="125"/>
      <c r="DR683" s="59"/>
    </row>
    <row r="684" spans="1:122" x14ac:dyDescent="0.2">
      <c r="A684" s="96">
        <v>676</v>
      </c>
      <c r="B684" s="132"/>
      <c r="C684" s="132"/>
      <c r="D684" s="132"/>
      <c r="E684" s="132"/>
      <c r="F684" s="132"/>
      <c r="G684" s="59"/>
      <c r="H684" s="59"/>
      <c r="I684" s="59"/>
      <c r="J684" s="59"/>
      <c r="K684" s="59"/>
      <c r="L684" s="59"/>
      <c r="M684" s="59"/>
      <c r="N684" s="59"/>
      <c r="O684" s="59"/>
      <c r="P684" s="59"/>
      <c r="Q684" s="59"/>
      <c r="R684" s="59"/>
      <c r="T684" s="59"/>
      <c r="U684" s="125"/>
      <c r="V684" s="125"/>
      <c r="W684" s="125"/>
      <c r="X684" s="125"/>
      <c r="Y684" s="125"/>
      <c r="Z684" s="125"/>
      <c r="DR684" s="59"/>
    </row>
    <row r="685" spans="1:122" x14ac:dyDescent="0.2">
      <c r="A685" s="96">
        <v>677</v>
      </c>
      <c r="B685" s="132"/>
      <c r="C685" s="132"/>
      <c r="D685" s="132"/>
      <c r="E685" s="132"/>
      <c r="F685" s="132"/>
      <c r="G685" s="59"/>
      <c r="H685" s="59"/>
      <c r="I685" s="59"/>
      <c r="J685" s="59"/>
      <c r="K685" s="59"/>
      <c r="L685" s="59"/>
      <c r="M685" s="59"/>
      <c r="N685" s="59"/>
      <c r="O685" s="59"/>
      <c r="P685" s="59"/>
      <c r="Q685" s="59"/>
      <c r="R685" s="59"/>
      <c r="T685" s="59"/>
      <c r="U685" s="125"/>
      <c r="V685" s="125"/>
      <c r="W685" s="125"/>
      <c r="X685" s="125"/>
      <c r="Y685" s="125"/>
      <c r="Z685" s="125"/>
      <c r="DR685" s="59"/>
    </row>
    <row r="686" spans="1:122" x14ac:dyDescent="0.2">
      <c r="A686" s="96">
        <v>678</v>
      </c>
      <c r="B686" s="132"/>
      <c r="C686" s="132"/>
      <c r="D686" s="132"/>
      <c r="E686" s="132"/>
      <c r="F686" s="132"/>
      <c r="G686" s="59"/>
      <c r="H686" s="59"/>
      <c r="I686" s="59"/>
      <c r="J686" s="59"/>
      <c r="K686" s="59"/>
      <c r="L686" s="59"/>
      <c r="M686" s="59"/>
      <c r="N686" s="59"/>
      <c r="O686" s="59"/>
      <c r="P686" s="59"/>
      <c r="Q686" s="59"/>
      <c r="R686" s="59"/>
      <c r="T686" s="59"/>
      <c r="U686" s="125"/>
      <c r="V686" s="125"/>
      <c r="W686" s="125"/>
      <c r="X686" s="125"/>
      <c r="Y686" s="125"/>
      <c r="Z686" s="125"/>
      <c r="DR686" s="59"/>
    </row>
    <row r="687" spans="1:122" x14ac:dyDescent="0.2">
      <c r="A687" s="96">
        <v>679</v>
      </c>
      <c r="B687" s="132"/>
      <c r="C687" s="132"/>
      <c r="D687" s="132"/>
      <c r="E687" s="132"/>
      <c r="F687" s="132"/>
      <c r="G687" s="59"/>
      <c r="H687" s="59"/>
      <c r="I687" s="59"/>
      <c r="J687" s="59"/>
      <c r="K687" s="59"/>
      <c r="L687" s="59"/>
      <c r="M687" s="59"/>
      <c r="N687" s="59"/>
      <c r="O687" s="59"/>
      <c r="P687" s="59"/>
      <c r="Q687" s="59"/>
      <c r="R687" s="59"/>
      <c r="T687" s="59"/>
      <c r="U687" s="125"/>
      <c r="V687" s="125"/>
      <c r="W687" s="125"/>
      <c r="X687" s="125"/>
      <c r="Y687" s="125"/>
      <c r="Z687" s="125"/>
      <c r="DR687" s="59"/>
    </row>
    <row r="688" spans="1:122" x14ac:dyDescent="0.2">
      <c r="A688" s="96">
        <v>680</v>
      </c>
      <c r="B688" s="132"/>
      <c r="C688" s="132"/>
      <c r="D688" s="132"/>
      <c r="E688" s="132"/>
      <c r="F688" s="132"/>
      <c r="G688" s="59"/>
      <c r="H688" s="59"/>
      <c r="I688" s="59"/>
      <c r="J688" s="59"/>
      <c r="K688" s="59"/>
      <c r="L688" s="59"/>
      <c r="M688" s="59"/>
      <c r="N688" s="59"/>
      <c r="O688" s="59"/>
      <c r="P688" s="59"/>
      <c r="Q688" s="59"/>
      <c r="R688" s="59"/>
      <c r="T688" s="59"/>
      <c r="U688" s="125"/>
      <c r="V688" s="125"/>
      <c r="W688" s="125"/>
      <c r="X688" s="125"/>
      <c r="Y688" s="125"/>
      <c r="Z688" s="125"/>
      <c r="DR688" s="59"/>
    </row>
    <row r="689" spans="1:122" x14ac:dyDescent="0.2">
      <c r="A689" s="96">
        <v>681</v>
      </c>
      <c r="B689" s="132"/>
      <c r="C689" s="132"/>
      <c r="D689" s="132"/>
      <c r="E689" s="132"/>
      <c r="F689" s="132"/>
      <c r="G689" s="59"/>
      <c r="H689" s="59"/>
      <c r="I689" s="59"/>
      <c r="J689" s="59"/>
      <c r="K689" s="59"/>
      <c r="L689" s="59"/>
      <c r="M689" s="59"/>
      <c r="N689" s="59"/>
      <c r="O689" s="59"/>
      <c r="P689" s="59"/>
      <c r="Q689" s="59"/>
      <c r="R689" s="59"/>
      <c r="T689" s="59"/>
      <c r="U689" s="125"/>
      <c r="V689" s="125"/>
      <c r="W689" s="125"/>
      <c r="X689" s="125"/>
      <c r="Y689" s="125"/>
      <c r="Z689" s="125"/>
      <c r="DR689" s="59"/>
    </row>
    <row r="690" spans="1:122" x14ac:dyDescent="0.2">
      <c r="A690" s="96">
        <v>682</v>
      </c>
      <c r="B690" s="132"/>
      <c r="C690" s="132"/>
      <c r="D690" s="132"/>
      <c r="E690" s="132"/>
      <c r="F690" s="132"/>
      <c r="G690" s="59"/>
      <c r="H690" s="59"/>
      <c r="I690" s="59"/>
      <c r="J690" s="59"/>
      <c r="K690" s="59"/>
      <c r="L690" s="59"/>
      <c r="M690" s="59"/>
      <c r="N690" s="59"/>
      <c r="O690" s="59"/>
      <c r="P690" s="59"/>
      <c r="Q690" s="59"/>
      <c r="R690" s="59"/>
      <c r="T690" s="59"/>
      <c r="U690" s="125"/>
      <c r="V690" s="125"/>
      <c r="W690" s="125"/>
      <c r="X690" s="125"/>
      <c r="Y690" s="125"/>
      <c r="Z690" s="125"/>
      <c r="DR690" s="59"/>
    </row>
    <row r="691" spans="1:122" x14ac:dyDescent="0.2">
      <c r="A691" s="96">
        <v>683</v>
      </c>
      <c r="B691" s="132"/>
      <c r="C691" s="132"/>
      <c r="D691" s="132"/>
      <c r="E691" s="132"/>
      <c r="F691" s="132"/>
      <c r="G691" s="59"/>
      <c r="H691" s="59"/>
      <c r="I691" s="59"/>
      <c r="J691" s="59"/>
      <c r="K691" s="59"/>
      <c r="L691" s="59"/>
      <c r="M691" s="59"/>
      <c r="N691" s="59"/>
      <c r="O691" s="59"/>
      <c r="P691" s="59"/>
      <c r="Q691" s="59"/>
      <c r="R691" s="59"/>
      <c r="T691" s="59"/>
      <c r="U691" s="125"/>
      <c r="V691" s="125"/>
      <c r="W691" s="125"/>
      <c r="X691" s="125"/>
      <c r="Y691" s="125"/>
      <c r="Z691" s="125"/>
      <c r="DR691" s="59"/>
    </row>
    <row r="692" spans="1:122" x14ac:dyDescent="0.2">
      <c r="A692" s="96">
        <v>684</v>
      </c>
      <c r="B692" s="132"/>
      <c r="C692" s="132"/>
      <c r="D692" s="132"/>
      <c r="E692" s="132"/>
      <c r="F692" s="132"/>
      <c r="G692" s="59"/>
      <c r="H692" s="59"/>
      <c r="I692" s="59"/>
      <c r="J692" s="59"/>
      <c r="K692" s="59"/>
      <c r="L692" s="59"/>
      <c r="M692" s="59"/>
      <c r="N692" s="59"/>
      <c r="O692" s="59"/>
      <c r="P692" s="59"/>
      <c r="Q692" s="59"/>
      <c r="R692" s="59"/>
      <c r="T692" s="59"/>
      <c r="U692" s="125"/>
      <c r="V692" s="125"/>
      <c r="W692" s="125"/>
      <c r="X692" s="125"/>
      <c r="Y692" s="125"/>
      <c r="Z692" s="125"/>
      <c r="DR692" s="59"/>
    </row>
    <row r="693" spans="1:122" x14ac:dyDescent="0.2">
      <c r="A693" s="96">
        <v>685</v>
      </c>
      <c r="B693" s="132"/>
      <c r="C693" s="132"/>
      <c r="D693" s="132"/>
      <c r="E693" s="132"/>
      <c r="F693" s="132"/>
      <c r="G693" s="59"/>
      <c r="H693" s="59"/>
      <c r="I693" s="59"/>
      <c r="J693" s="59"/>
      <c r="K693" s="59"/>
      <c r="L693" s="59"/>
      <c r="M693" s="59"/>
      <c r="N693" s="59"/>
      <c r="O693" s="59"/>
      <c r="P693" s="59"/>
      <c r="Q693" s="59"/>
      <c r="R693" s="59"/>
      <c r="T693" s="59"/>
      <c r="U693" s="125"/>
      <c r="V693" s="125"/>
      <c r="W693" s="125"/>
      <c r="X693" s="125"/>
      <c r="Y693" s="125"/>
      <c r="Z693" s="125"/>
      <c r="DR693" s="59"/>
    </row>
    <row r="694" spans="1:122" x14ac:dyDescent="0.2">
      <c r="A694" s="96">
        <v>686</v>
      </c>
      <c r="B694" s="132"/>
      <c r="C694" s="132"/>
      <c r="D694" s="132"/>
      <c r="E694" s="132"/>
      <c r="F694" s="132"/>
      <c r="G694" s="59"/>
      <c r="H694" s="59"/>
      <c r="I694" s="59"/>
      <c r="J694" s="59"/>
      <c r="K694" s="59"/>
      <c r="L694" s="59"/>
      <c r="M694" s="59"/>
      <c r="N694" s="59"/>
      <c r="O694" s="59"/>
      <c r="P694" s="59"/>
      <c r="Q694" s="59"/>
      <c r="R694" s="59"/>
      <c r="T694" s="59"/>
      <c r="U694" s="125"/>
      <c r="V694" s="125"/>
      <c r="W694" s="125"/>
      <c r="X694" s="125"/>
      <c r="Y694" s="125"/>
      <c r="Z694" s="125"/>
      <c r="DR694" s="59"/>
    </row>
    <row r="695" spans="1:122" x14ac:dyDescent="0.2">
      <c r="A695" s="96">
        <v>687</v>
      </c>
      <c r="B695" s="132"/>
      <c r="C695" s="132"/>
      <c r="D695" s="132"/>
      <c r="E695" s="132"/>
      <c r="F695" s="132"/>
      <c r="G695" s="59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T695" s="59"/>
      <c r="U695" s="125"/>
      <c r="V695" s="125"/>
      <c r="W695" s="125"/>
      <c r="X695" s="125"/>
      <c r="Y695" s="125"/>
      <c r="Z695" s="125"/>
      <c r="DR695" s="59"/>
    </row>
    <row r="696" spans="1:122" x14ac:dyDescent="0.2">
      <c r="A696" s="96">
        <v>688</v>
      </c>
      <c r="B696" s="132"/>
      <c r="C696" s="132"/>
      <c r="D696" s="132"/>
      <c r="E696" s="132"/>
      <c r="F696" s="132"/>
      <c r="G696" s="59"/>
      <c r="H696" s="59"/>
      <c r="I696" s="59"/>
      <c r="J696" s="59"/>
      <c r="K696" s="59"/>
      <c r="L696" s="59"/>
      <c r="M696" s="59"/>
      <c r="N696" s="59"/>
      <c r="O696" s="59"/>
      <c r="P696" s="59"/>
      <c r="Q696" s="59"/>
      <c r="R696" s="59"/>
      <c r="T696" s="59"/>
      <c r="U696" s="125"/>
      <c r="V696" s="125"/>
      <c r="W696" s="125"/>
      <c r="X696" s="125"/>
      <c r="Y696" s="125"/>
      <c r="Z696" s="125"/>
      <c r="DR696" s="59"/>
    </row>
    <row r="697" spans="1:122" x14ac:dyDescent="0.2">
      <c r="A697" s="96">
        <v>689</v>
      </c>
      <c r="B697" s="132"/>
      <c r="C697" s="132"/>
      <c r="D697" s="132"/>
      <c r="E697" s="132"/>
      <c r="F697" s="132"/>
      <c r="G697" s="59"/>
      <c r="H697" s="59"/>
      <c r="I697" s="59"/>
      <c r="J697" s="59"/>
      <c r="K697" s="59"/>
      <c r="L697" s="59"/>
      <c r="M697" s="59"/>
      <c r="N697" s="59"/>
      <c r="O697" s="59"/>
      <c r="P697" s="59"/>
      <c r="Q697" s="59"/>
      <c r="R697" s="59"/>
      <c r="T697" s="59"/>
      <c r="U697" s="125"/>
      <c r="V697" s="125"/>
      <c r="W697" s="125"/>
      <c r="X697" s="125"/>
      <c r="Y697" s="125"/>
      <c r="Z697" s="125"/>
      <c r="DR697" s="59"/>
    </row>
    <row r="698" spans="1:122" x14ac:dyDescent="0.2">
      <c r="A698" s="96">
        <v>690</v>
      </c>
      <c r="B698" s="132"/>
      <c r="C698" s="132"/>
      <c r="D698" s="132"/>
      <c r="E698" s="132"/>
      <c r="F698" s="132"/>
      <c r="G698" s="59"/>
      <c r="H698" s="59"/>
      <c r="I698" s="59"/>
      <c r="J698" s="59"/>
      <c r="K698" s="59"/>
      <c r="L698" s="59"/>
      <c r="M698" s="59"/>
      <c r="N698" s="59"/>
      <c r="O698" s="59"/>
      <c r="P698" s="59"/>
      <c r="Q698" s="59"/>
      <c r="R698" s="59"/>
      <c r="T698" s="59"/>
      <c r="U698" s="125"/>
      <c r="V698" s="125"/>
      <c r="W698" s="125"/>
      <c r="X698" s="125"/>
      <c r="Y698" s="125"/>
      <c r="Z698" s="125"/>
      <c r="DR698" s="59"/>
    </row>
    <row r="699" spans="1:122" x14ac:dyDescent="0.2">
      <c r="A699" s="96">
        <v>691</v>
      </c>
      <c r="B699" s="132"/>
      <c r="C699" s="132"/>
      <c r="D699" s="132"/>
      <c r="E699" s="132"/>
      <c r="F699" s="132"/>
      <c r="G699" s="59"/>
      <c r="H699" s="59"/>
      <c r="I699" s="59"/>
      <c r="J699" s="59"/>
      <c r="K699" s="59"/>
      <c r="L699" s="59"/>
      <c r="M699" s="59"/>
      <c r="N699" s="59"/>
      <c r="O699" s="59"/>
      <c r="P699" s="59"/>
      <c r="Q699" s="59"/>
      <c r="R699" s="59"/>
      <c r="T699" s="59"/>
      <c r="U699" s="125"/>
      <c r="V699" s="125"/>
      <c r="W699" s="125"/>
      <c r="X699" s="125"/>
      <c r="Y699" s="125"/>
      <c r="Z699" s="125"/>
      <c r="DR699" s="59"/>
    </row>
    <row r="700" spans="1:122" x14ac:dyDescent="0.2">
      <c r="A700" s="96">
        <v>692</v>
      </c>
      <c r="B700" s="132"/>
      <c r="C700" s="132"/>
      <c r="D700" s="132"/>
      <c r="E700" s="132"/>
      <c r="F700" s="132"/>
      <c r="G700" s="59"/>
      <c r="H700" s="59"/>
      <c r="I700" s="59"/>
      <c r="J700" s="59"/>
      <c r="K700" s="59"/>
      <c r="L700" s="59"/>
      <c r="M700" s="59"/>
      <c r="N700" s="59"/>
      <c r="O700" s="59"/>
      <c r="P700" s="59"/>
      <c r="Q700" s="59"/>
      <c r="R700" s="59"/>
      <c r="T700" s="59"/>
      <c r="U700" s="125"/>
      <c r="V700" s="125"/>
      <c r="W700" s="125"/>
      <c r="X700" s="125"/>
      <c r="Y700" s="125"/>
      <c r="Z700" s="125"/>
      <c r="DR700" s="59"/>
    </row>
    <row r="701" spans="1:122" x14ac:dyDescent="0.2">
      <c r="A701" s="96">
        <v>693</v>
      </c>
      <c r="B701" s="132"/>
      <c r="C701" s="132"/>
      <c r="D701" s="132"/>
      <c r="E701" s="132"/>
      <c r="F701" s="132"/>
      <c r="G701" s="59"/>
      <c r="H701" s="59"/>
      <c r="I701" s="59"/>
      <c r="J701" s="59"/>
      <c r="K701" s="59"/>
      <c r="L701" s="59"/>
      <c r="M701" s="59"/>
      <c r="N701" s="59"/>
      <c r="O701" s="59"/>
      <c r="P701" s="59"/>
      <c r="Q701" s="59"/>
      <c r="R701" s="59"/>
      <c r="T701" s="59"/>
      <c r="U701" s="125"/>
      <c r="V701" s="125"/>
      <c r="W701" s="125"/>
      <c r="X701" s="125"/>
      <c r="Y701" s="125"/>
      <c r="Z701" s="125"/>
      <c r="DR701" s="59"/>
    </row>
    <row r="702" spans="1:122" x14ac:dyDescent="0.2">
      <c r="A702" s="96">
        <v>694</v>
      </c>
      <c r="B702" s="132"/>
      <c r="C702" s="132"/>
      <c r="D702" s="132"/>
      <c r="E702" s="132"/>
      <c r="F702" s="132"/>
      <c r="G702" s="59"/>
      <c r="H702" s="59"/>
      <c r="I702" s="59"/>
      <c r="J702" s="59"/>
      <c r="K702" s="59"/>
      <c r="L702" s="59"/>
      <c r="M702" s="59"/>
      <c r="N702" s="59"/>
      <c r="O702" s="59"/>
      <c r="P702" s="59"/>
      <c r="Q702" s="59"/>
      <c r="R702" s="59"/>
      <c r="T702" s="59"/>
      <c r="U702" s="125"/>
      <c r="V702" s="125"/>
      <c r="W702" s="125"/>
      <c r="X702" s="125"/>
      <c r="Y702" s="125"/>
      <c r="Z702" s="125"/>
      <c r="DR702" s="59"/>
    </row>
    <row r="703" spans="1:122" x14ac:dyDescent="0.2">
      <c r="A703" s="96">
        <v>695</v>
      </c>
      <c r="B703" s="132"/>
      <c r="C703" s="132"/>
      <c r="D703" s="132"/>
      <c r="E703" s="132"/>
      <c r="F703" s="132"/>
      <c r="G703" s="59"/>
      <c r="H703" s="59"/>
      <c r="I703" s="59"/>
      <c r="J703" s="59"/>
      <c r="K703" s="59"/>
      <c r="L703" s="59"/>
      <c r="M703" s="59"/>
      <c r="N703" s="59"/>
      <c r="O703" s="59"/>
      <c r="P703" s="59"/>
      <c r="Q703" s="59"/>
      <c r="R703" s="59"/>
      <c r="T703" s="59"/>
      <c r="U703" s="125"/>
      <c r="V703" s="125"/>
      <c r="W703" s="125"/>
      <c r="X703" s="125"/>
      <c r="Y703" s="125"/>
      <c r="Z703" s="125"/>
      <c r="DR703" s="59"/>
    </row>
    <row r="704" spans="1:122" x14ac:dyDescent="0.2">
      <c r="A704" s="96">
        <v>696</v>
      </c>
      <c r="B704" s="132"/>
      <c r="C704" s="132"/>
      <c r="D704" s="132"/>
      <c r="E704" s="132"/>
      <c r="F704" s="132"/>
      <c r="G704" s="59"/>
      <c r="H704" s="59"/>
      <c r="I704" s="59"/>
      <c r="J704" s="59"/>
      <c r="K704" s="59"/>
      <c r="L704" s="59"/>
      <c r="M704" s="59"/>
      <c r="N704" s="59"/>
      <c r="O704" s="59"/>
      <c r="P704" s="59"/>
      <c r="Q704" s="59"/>
      <c r="R704" s="59"/>
      <c r="T704" s="59"/>
      <c r="U704" s="125"/>
      <c r="V704" s="125"/>
      <c r="W704" s="125"/>
      <c r="X704" s="125"/>
      <c r="Y704" s="125"/>
      <c r="Z704" s="125"/>
      <c r="DR704" s="59"/>
    </row>
    <row r="705" spans="1:122" x14ac:dyDescent="0.2">
      <c r="A705" s="96">
        <v>697</v>
      </c>
      <c r="B705" s="132"/>
      <c r="C705" s="132"/>
      <c r="D705" s="132"/>
      <c r="E705" s="132"/>
      <c r="F705" s="132"/>
      <c r="G705" s="59"/>
      <c r="H705" s="59"/>
      <c r="I705" s="59"/>
      <c r="J705" s="59"/>
      <c r="K705" s="59"/>
      <c r="L705" s="59"/>
      <c r="M705" s="59"/>
      <c r="N705" s="59"/>
      <c r="O705" s="59"/>
      <c r="P705" s="59"/>
      <c r="Q705" s="59"/>
      <c r="R705" s="59"/>
      <c r="T705" s="59"/>
      <c r="U705" s="125"/>
      <c r="V705" s="125"/>
      <c r="W705" s="125"/>
      <c r="X705" s="125"/>
      <c r="Y705" s="125"/>
      <c r="Z705" s="125"/>
      <c r="DR705" s="59"/>
    </row>
    <row r="706" spans="1:122" x14ac:dyDescent="0.2">
      <c r="A706" s="96">
        <v>698</v>
      </c>
      <c r="B706" s="132"/>
      <c r="C706" s="132"/>
      <c r="D706" s="132"/>
      <c r="E706" s="132"/>
      <c r="F706" s="132"/>
      <c r="G706" s="59"/>
      <c r="H706" s="59"/>
      <c r="I706" s="59"/>
      <c r="J706" s="59"/>
      <c r="K706" s="59"/>
      <c r="L706" s="59"/>
      <c r="M706" s="59"/>
      <c r="N706" s="59"/>
      <c r="O706" s="59"/>
      <c r="P706" s="59"/>
      <c r="Q706" s="59"/>
      <c r="R706" s="59"/>
      <c r="T706" s="59"/>
      <c r="U706" s="125"/>
      <c r="V706" s="125"/>
      <c r="W706" s="125"/>
      <c r="X706" s="125"/>
      <c r="Y706" s="125"/>
      <c r="Z706" s="125"/>
      <c r="DR706" s="59"/>
    </row>
    <row r="707" spans="1:122" x14ac:dyDescent="0.2">
      <c r="A707" s="96">
        <v>699</v>
      </c>
      <c r="B707" s="132"/>
      <c r="C707" s="132"/>
      <c r="D707" s="132"/>
      <c r="E707" s="132"/>
      <c r="F707" s="132"/>
      <c r="G707" s="59"/>
      <c r="H707" s="59"/>
      <c r="I707" s="59"/>
      <c r="J707" s="59"/>
      <c r="K707" s="59"/>
      <c r="L707" s="59"/>
      <c r="M707" s="59"/>
      <c r="N707" s="59"/>
      <c r="O707" s="59"/>
      <c r="P707" s="59"/>
      <c r="Q707" s="59"/>
      <c r="R707" s="59"/>
      <c r="T707" s="59"/>
      <c r="U707" s="125"/>
      <c r="V707" s="125"/>
      <c r="W707" s="125"/>
      <c r="X707" s="125"/>
      <c r="Y707" s="125"/>
      <c r="Z707" s="125"/>
      <c r="DR707" s="59"/>
    </row>
    <row r="708" spans="1:122" x14ac:dyDescent="0.2">
      <c r="A708" s="96">
        <v>700</v>
      </c>
      <c r="B708" s="132"/>
      <c r="C708" s="132"/>
      <c r="D708" s="132"/>
      <c r="E708" s="132"/>
      <c r="F708" s="132"/>
      <c r="G708" s="59"/>
      <c r="H708" s="59"/>
      <c r="I708" s="59"/>
      <c r="J708" s="59"/>
      <c r="K708" s="59"/>
      <c r="L708" s="59"/>
      <c r="M708" s="59"/>
      <c r="N708" s="59"/>
      <c r="O708" s="59"/>
      <c r="P708" s="59"/>
      <c r="Q708" s="59"/>
      <c r="R708" s="59"/>
      <c r="T708" s="59"/>
      <c r="U708" s="125"/>
      <c r="V708" s="125"/>
      <c r="W708" s="125"/>
      <c r="X708" s="125"/>
      <c r="Y708" s="125"/>
      <c r="Z708" s="125"/>
      <c r="DR708" s="59"/>
    </row>
    <row r="709" spans="1:122" x14ac:dyDescent="0.2">
      <c r="A709" s="96">
        <v>701</v>
      </c>
      <c r="B709" s="132"/>
      <c r="C709" s="132"/>
      <c r="D709" s="132"/>
      <c r="E709" s="132"/>
      <c r="F709" s="132"/>
      <c r="G709" s="59"/>
      <c r="H709" s="59"/>
      <c r="I709" s="59"/>
      <c r="J709" s="59"/>
      <c r="K709" s="59"/>
      <c r="L709" s="59"/>
      <c r="M709" s="59"/>
      <c r="N709" s="59"/>
      <c r="O709" s="59"/>
      <c r="P709" s="59"/>
      <c r="Q709" s="59"/>
      <c r="R709" s="59"/>
      <c r="T709" s="59"/>
      <c r="U709" s="125"/>
      <c r="V709" s="125"/>
      <c r="W709" s="125"/>
      <c r="X709" s="125"/>
      <c r="Y709" s="125"/>
      <c r="Z709" s="125"/>
      <c r="DR709" s="59"/>
    </row>
    <row r="710" spans="1:122" x14ac:dyDescent="0.2">
      <c r="A710" s="96">
        <v>702</v>
      </c>
      <c r="B710" s="132"/>
      <c r="C710" s="132"/>
      <c r="D710" s="132"/>
      <c r="E710" s="132"/>
      <c r="F710" s="132"/>
      <c r="G710" s="59"/>
      <c r="H710" s="59"/>
      <c r="I710" s="59"/>
      <c r="J710" s="59"/>
      <c r="K710" s="59"/>
      <c r="L710" s="59"/>
      <c r="M710" s="59"/>
      <c r="N710" s="59"/>
      <c r="O710" s="59"/>
      <c r="P710" s="59"/>
      <c r="Q710" s="59"/>
      <c r="R710" s="59"/>
      <c r="T710" s="59"/>
      <c r="U710" s="125"/>
      <c r="V710" s="125"/>
      <c r="W710" s="125"/>
      <c r="X710" s="125"/>
      <c r="Y710" s="125"/>
      <c r="Z710" s="125"/>
      <c r="DR710" s="59"/>
    </row>
    <row r="711" spans="1:122" x14ac:dyDescent="0.2">
      <c r="A711" s="96">
        <v>703</v>
      </c>
      <c r="B711" s="132"/>
      <c r="C711" s="132"/>
      <c r="D711" s="132"/>
      <c r="E711" s="132"/>
      <c r="F711" s="132"/>
      <c r="G711" s="59"/>
      <c r="H711" s="59"/>
      <c r="I711" s="59"/>
      <c r="J711" s="59"/>
      <c r="K711" s="59"/>
      <c r="L711" s="59"/>
      <c r="M711" s="59"/>
      <c r="N711" s="59"/>
      <c r="O711" s="59"/>
      <c r="P711" s="59"/>
      <c r="Q711" s="59"/>
      <c r="R711" s="59"/>
      <c r="T711" s="59"/>
      <c r="U711" s="125"/>
      <c r="V711" s="125"/>
      <c r="W711" s="125"/>
      <c r="X711" s="125"/>
      <c r="Y711" s="125"/>
      <c r="Z711" s="125"/>
      <c r="DR711" s="59"/>
    </row>
    <row r="712" spans="1:122" x14ac:dyDescent="0.2">
      <c r="A712" s="96">
        <v>704</v>
      </c>
      <c r="B712" s="132"/>
      <c r="C712" s="132"/>
      <c r="D712" s="132"/>
      <c r="E712" s="132"/>
      <c r="F712" s="132"/>
      <c r="G712" s="59"/>
      <c r="H712" s="59"/>
      <c r="I712" s="59"/>
      <c r="J712" s="59"/>
      <c r="K712" s="59"/>
      <c r="L712" s="59"/>
      <c r="M712" s="59"/>
      <c r="N712" s="59"/>
      <c r="O712" s="59"/>
      <c r="P712" s="59"/>
      <c r="Q712" s="59"/>
      <c r="R712" s="59"/>
      <c r="T712" s="59"/>
      <c r="U712" s="125"/>
      <c r="V712" s="125"/>
      <c r="W712" s="125"/>
      <c r="X712" s="125"/>
      <c r="Y712" s="125"/>
      <c r="Z712" s="125"/>
      <c r="DR712" s="59"/>
    </row>
    <row r="713" spans="1:122" x14ac:dyDescent="0.2">
      <c r="A713" s="96">
        <v>705</v>
      </c>
      <c r="B713" s="132"/>
      <c r="C713" s="132"/>
      <c r="D713" s="132"/>
      <c r="E713" s="132"/>
      <c r="F713" s="132"/>
      <c r="G713" s="59"/>
      <c r="H713" s="59"/>
      <c r="I713" s="59"/>
      <c r="J713" s="59"/>
      <c r="K713" s="59"/>
      <c r="L713" s="59"/>
      <c r="M713" s="59"/>
      <c r="N713" s="59"/>
      <c r="O713" s="59"/>
      <c r="P713" s="59"/>
      <c r="Q713" s="59"/>
      <c r="R713" s="59"/>
      <c r="T713" s="59"/>
      <c r="U713" s="125"/>
      <c r="V713" s="125"/>
      <c r="W713" s="125"/>
      <c r="X713" s="125"/>
      <c r="Y713" s="125"/>
      <c r="Z713" s="125"/>
      <c r="DR713" s="59"/>
    </row>
    <row r="714" spans="1:122" x14ac:dyDescent="0.2">
      <c r="A714" s="96">
        <v>706</v>
      </c>
      <c r="B714" s="132"/>
      <c r="C714" s="132"/>
      <c r="D714" s="132"/>
      <c r="E714" s="132"/>
      <c r="F714" s="132"/>
      <c r="G714" s="59"/>
      <c r="H714" s="59"/>
      <c r="I714" s="59"/>
      <c r="J714" s="59"/>
      <c r="K714" s="59"/>
      <c r="L714" s="59"/>
      <c r="M714" s="59"/>
      <c r="N714" s="59"/>
      <c r="O714" s="59"/>
      <c r="P714" s="59"/>
      <c r="Q714" s="59"/>
      <c r="R714" s="59"/>
      <c r="T714" s="59"/>
      <c r="U714" s="125"/>
      <c r="V714" s="125"/>
      <c r="W714" s="125"/>
      <c r="X714" s="125"/>
      <c r="Y714" s="125"/>
      <c r="Z714" s="125"/>
      <c r="DR714" s="59"/>
    </row>
    <row r="715" spans="1:122" x14ac:dyDescent="0.2">
      <c r="A715" s="96">
        <v>707</v>
      </c>
      <c r="B715" s="132"/>
      <c r="C715" s="132"/>
      <c r="D715" s="132"/>
      <c r="E715" s="132"/>
      <c r="F715" s="132"/>
      <c r="G715" s="59"/>
      <c r="H715" s="59"/>
      <c r="I715" s="59"/>
      <c r="J715" s="59"/>
      <c r="K715" s="59"/>
      <c r="L715" s="59"/>
      <c r="M715" s="59"/>
      <c r="N715" s="59"/>
      <c r="O715" s="59"/>
      <c r="P715" s="59"/>
      <c r="Q715" s="59"/>
      <c r="R715" s="59"/>
      <c r="T715" s="59"/>
      <c r="U715" s="125"/>
      <c r="V715" s="125"/>
      <c r="W715" s="125"/>
      <c r="X715" s="125"/>
      <c r="Y715" s="125"/>
      <c r="Z715" s="125"/>
      <c r="DR715" s="59"/>
    </row>
    <row r="716" spans="1:122" x14ac:dyDescent="0.2">
      <c r="A716" s="96">
        <v>708</v>
      </c>
      <c r="B716" s="132"/>
      <c r="C716" s="132"/>
      <c r="D716" s="132"/>
      <c r="E716" s="132"/>
      <c r="F716" s="132"/>
      <c r="G716" s="59"/>
      <c r="H716" s="59"/>
      <c r="I716" s="59"/>
      <c r="J716" s="59"/>
      <c r="K716" s="59"/>
      <c r="L716" s="59"/>
      <c r="M716" s="59"/>
      <c r="N716" s="59"/>
      <c r="O716" s="59"/>
      <c r="P716" s="59"/>
      <c r="Q716" s="59"/>
      <c r="R716" s="59"/>
      <c r="T716" s="59"/>
      <c r="U716" s="125"/>
      <c r="V716" s="125"/>
      <c r="W716" s="125"/>
      <c r="X716" s="125"/>
      <c r="Y716" s="125"/>
      <c r="Z716" s="125"/>
      <c r="DR716" s="59"/>
    </row>
    <row r="717" spans="1:122" x14ac:dyDescent="0.2">
      <c r="A717" s="96">
        <v>709</v>
      </c>
      <c r="B717" s="132"/>
      <c r="C717" s="132"/>
      <c r="D717" s="132"/>
      <c r="E717" s="132"/>
      <c r="F717" s="132"/>
      <c r="G717" s="59"/>
      <c r="H717" s="59"/>
      <c r="I717" s="59"/>
      <c r="J717" s="59"/>
      <c r="K717" s="59"/>
      <c r="L717" s="59"/>
      <c r="M717" s="59"/>
      <c r="N717" s="59"/>
      <c r="O717" s="59"/>
      <c r="P717" s="59"/>
      <c r="Q717" s="59"/>
      <c r="R717" s="59"/>
      <c r="T717" s="59"/>
      <c r="U717" s="125"/>
      <c r="V717" s="125"/>
      <c r="W717" s="125"/>
      <c r="X717" s="125"/>
      <c r="Y717" s="125"/>
      <c r="Z717" s="125"/>
      <c r="DR717" s="59"/>
    </row>
    <row r="718" spans="1:122" x14ac:dyDescent="0.2">
      <c r="A718" s="96">
        <v>710</v>
      </c>
      <c r="B718" s="132"/>
      <c r="C718" s="132"/>
      <c r="D718" s="132"/>
      <c r="E718" s="132"/>
      <c r="F718" s="132"/>
      <c r="G718" s="59"/>
      <c r="H718" s="59"/>
      <c r="I718" s="59"/>
      <c r="J718" s="59"/>
      <c r="K718" s="59"/>
      <c r="L718" s="59"/>
      <c r="M718" s="59"/>
      <c r="N718" s="59"/>
      <c r="O718" s="59"/>
      <c r="P718" s="59"/>
      <c r="Q718" s="59"/>
      <c r="R718" s="59"/>
      <c r="T718" s="59"/>
      <c r="U718" s="125"/>
      <c r="V718" s="125"/>
      <c r="W718" s="125"/>
      <c r="X718" s="125"/>
      <c r="Y718" s="125"/>
      <c r="Z718" s="125"/>
      <c r="DR718" s="59"/>
    </row>
    <row r="719" spans="1:122" x14ac:dyDescent="0.2">
      <c r="A719" s="96">
        <v>711</v>
      </c>
      <c r="B719" s="132"/>
      <c r="C719" s="132"/>
      <c r="D719" s="132"/>
      <c r="E719" s="132"/>
      <c r="F719" s="132"/>
      <c r="G719" s="59"/>
      <c r="H719" s="59"/>
      <c r="I719" s="59"/>
      <c r="J719" s="59"/>
      <c r="K719" s="59"/>
      <c r="L719" s="59"/>
      <c r="M719" s="59"/>
      <c r="N719" s="59"/>
      <c r="O719" s="59"/>
      <c r="P719" s="59"/>
      <c r="Q719" s="59"/>
      <c r="R719" s="59"/>
      <c r="T719" s="59"/>
      <c r="U719" s="125"/>
      <c r="V719" s="125"/>
      <c r="W719" s="125"/>
      <c r="X719" s="125"/>
      <c r="Y719" s="125"/>
      <c r="Z719" s="125"/>
      <c r="DR719" s="59"/>
    </row>
    <row r="720" spans="1:122" x14ac:dyDescent="0.2">
      <c r="A720" s="96">
        <v>712</v>
      </c>
      <c r="B720" s="132"/>
      <c r="C720" s="132"/>
      <c r="D720" s="132"/>
      <c r="E720" s="132"/>
      <c r="F720" s="132"/>
      <c r="G720" s="59"/>
      <c r="H720" s="59"/>
      <c r="I720" s="59"/>
      <c r="J720" s="59"/>
      <c r="K720" s="59"/>
      <c r="L720" s="59"/>
      <c r="M720" s="59"/>
      <c r="N720" s="59"/>
      <c r="O720" s="59"/>
      <c r="P720" s="59"/>
      <c r="Q720" s="59"/>
      <c r="R720" s="59"/>
      <c r="T720" s="59"/>
      <c r="U720" s="125"/>
      <c r="V720" s="125"/>
      <c r="W720" s="125"/>
      <c r="X720" s="125"/>
      <c r="Y720" s="125"/>
      <c r="Z720" s="125"/>
      <c r="DR720" s="59"/>
    </row>
    <row r="721" spans="1:122" x14ac:dyDescent="0.2">
      <c r="A721" s="96">
        <v>713</v>
      </c>
      <c r="B721" s="132"/>
      <c r="C721" s="132"/>
      <c r="D721" s="132"/>
      <c r="E721" s="132"/>
      <c r="F721" s="132"/>
      <c r="G721" s="59"/>
      <c r="H721" s="59"/>
      <c r="I721" s="59"/>
      <c r="J721" s="59"/>
      <c r="K721" s="59"/>
      <c r="L721" s="59"/>
      <c r="M721" s="59"/>
      <c r="N721" s="59"/>
      <c r="O721" s="59"/>
      <c r="P721" s="59"/>
      <c r="Q721" s="59"/>
      <c r="R721" s="59"/>
      <c r="T721" s="59"/>
      <c r="U721" s="125"/>
      <c r="V721" s="125"/>
      <c r="W721" s="125"/>
      <c r="X721" s="125"/>
      <c r="Y721" s="125"/>
      <c r="Z721" s="125"/>
      <c r="DR721" s="59"/>
    </row>
    <row r="722" spans="1:122" x14ac:dyDescent="0.2">
      <c r="A722" s="96">
        <v>714</v>
      </c>
      <c r="B722" s="132"/>
      <c r="C722" s="132"/>
      <c r="D722" s="132"/>
      <c r="E722" s="132"/>
      <c r="F722" s="132"/>
      <c r="G722" s="59"/>
      <c r="H722" s="59"/>
      <c r="I722" s="59"/>
      <c r="J722" s="59"/>
      <c r="K722" s="59"/>
      <c r="L722" s="59"/>
      <c r="M722" s="59"/>
      <c r="N722" s="59"/>
      <c r="O722" s="59"/>
      <c r="P722" s="59"/>
      <c r="Q722" s="59"/>
      <c r="R722" s="59"/>
      <c r="T722" s="59"/>
      <c r="U722" s="125"/>
      <c r="V722" s="125"/>
      <c r="W722" s="125"/>
      <c r="X722" s="125"/>
      <c r="Y722" s="125"/>
      <c r="Z722" s="125"/>
      <c r="DR722" s="59"/>
    </row>
    <row r="723" spans="1:122" x14ac:dyDescent="0.2">
      <c r="A723" s="96">
        <v>715</v>
      </c>
      <c r="B723" s="132"/>
      <c r="C723" s="132"/>
      <c r="D723" s="132"/>
      <c r="E723" s="132"/>
      <c r="F723" s="132"/>
      <c r="G723" s="59"/>
      <c r="H723" s="59"/>
      <c r="I723" s="59"/>
      <c r="J723" s="59"/>
      <c r="K723" s="59"/>
      <c r="L723" s="59"/>
      <c r="M723" s="59"/>
      <c r="N723" s="59"/>
      <c r="O723" s="59"/>
      <c r="P723" s="59"/>
      <c r="Q723" s="59"/>
      <c r="R723" s="59"/>
      <c r="T723" s="59"/>
      <c r="U723" s="125"/>
      <c r="V723" s="125"/>
      <c r="W723" s="125"/>
      <c r="X723" s="125"/>
      <c r="Y723" s="125"/>
      <c r="Z723" s="125"/>
      <c r="DR723" s="59"/>
    </row>
    <row r="724" spans="1:122" x14ac:dyDescent="0.2">
      <c r="A724" s="96">
        <v>716</v>
      </c>
      <c r="B724" s="132"/>
      <c r="C724" s="132"/>
      <c r="D724" s="132"/>
      <c r="E724" s="132"/>
      <c r="F724" s="132"/>
      <c r="G724" s="59"/>
      <c r="H724" s="59"/>
      <c r="I724" s="59"/>
      <c r="J724" s="59"/>
      <c r="K724" s="59"/>
      <c r="L724" s="59"/>
      <c r="M724" s="59"/>
      <c r="N724" s="59"/>
      <c r="O724" s="59"/>
      <c r="P724" s="59"/>
      <c r="Q724" s="59"/>
      <c r="R724" s="59"/>
      <c r="T724" s="59"/>
      <c r="U724" s="125"/>
      <c r="V724" s="125"/>
      <c r="W724" s="125"/>
      <c r="X724" s="125"/>
      <c r="Y724" s="125"/>
      <c r="Z724" s="125"/>
      <c r="DR724" s="59"/>
    </row>
    <row r="725" spans="1:122" x14ac:dyDescent="0.2">
      <c r="A725" s="96">
        <v>717</v>
      </c>
      <c r="B725" s="132"/>
      <c r="C725" s="132"/>
      <c r="D725" s="132"/>
      <c r="E725" s="132"/>
      <c r="F725" s="132"/>
      <c r="G725" s="59"/>
      <c r="H725" s="59"/>
      <c r="I725" s="59"/>
      <c r="J725" s="59"/>
      <c r="K725" s="59"/>
      <c r="L725" s="59"/>
      <c r="M725" s="59"/>
      <c r="N725" s="59"/>
      <c r="O725" s="59"/>
      <c r="P725" s="59"/>
      <c r="Q725" s="59"/>
      <c r="R725" s="59"/>
      <c r="T725" s="59"/>
      <c r="U725" s="125"/>
      <c r="V725" s="125"/>
      <c r="W725" s="125"/>
      <c r="X725" s="125"/>
      <c r="Y725" s="125"/>
      <c r="Z725" s="125"/>
      <c r="DR725" s="59"/>
    </row>
    <row r="726" spans="1:122" x14ac:dyDescent="0.2">
      <c r="A726" s="96">
        <v>718</v>
      </c>
      <c r="B726" s="132"/>
      <c r="C726" s="132"/>
      <c r="D726" s="132"/>
      <c r="E726" s="132"/>
      <c r="F726" s="132"/>
      <c r="G726" s="59"/>
      <c r="H726" s="59"/>
      <c r="I726" s="59"/>
      <c r="J726" s="59"/>
      <c r="K726" s="59"/>
      <c r="L726" s="59"/>
      <c r="M726" s="59"/>
      <c r="N726" s="59"/>
      <c r="O726" s="59"/>
      <c r="P726" s="59"/>
      <c r="Q726" s="59"/>
      <c r="R726" s="59"/>
      <c r="T726" s="59"/>
      <c r="U726" s="125"/>
      <c r="V726" s="125"/>
      <c r="W726" s="125"/>
      <c r="X726" s="125"/>
      <c r="Y726" s="125"/>
      <c r="Z726" s="125"/>
      <c r="DR726" s="59"/>
    </row>
    <row r="727" spans="1:122" x14ac:dyDescent="0.2">
      <c r="A727" s="96">
        <v>719</v>
      </c>
      <c r="B727" s="132"/>
      <c r="C727" s="132"/>
      <c r="D727" s="132"/>
      <c r="E727" s="132"/>
      <c r="F727" s="132"/>
      <c r="G727" s="59"/>
      <c r="H727" s="59"/>
      <c r="I727" s="59"/>
      <c r="J727" s="59"/>
      <c r="K727" s="59"/>
      <c r="L727" s="59"/>
      <c r="M727" s="59"/>
      <c r="N727" s="59"/>
      <c r="O727" s="59"/>
      <c r="P727" s="59"/>
      <c r="Q727" s="59"/>
      <c r="R727" s="59"/>
      <c r="T727" s="59"/>
      <c r="U727" s="125"/>
      <c r="V727" s="125"/>
      <c r="W727" s="125"/>
      <c r="X727" s="125"/>
      <c r="Y727" s="125"/>
      <c r="Z727" s="125"/>
      <c r="DR727" s="59"/>
    </row>
    <row r="728" spans="1:122" x14ac:dyDescent="0.2">
      <c r="A728" s="96">
        <v>720</v>
      </c>
      <c r="B728" s="132"/>
      <c r="C728" s="132"/>
      <c r="D728" s="132"/>
      <c r="E728" s="132"/>
      <c r="F728" s="132"/>
      <c r="G728" s="59"/>
      <c r="H728" s="59"/>
      <c r="I728" s="59"/>
      <c r="J728" s="59"/>
      <c r="K728" s="59"/>
      <c r="L728" s="59"/>
      <c r="M728" s="59"/>
      <c r="N728" s="59"/>
      <c r="O728" s="59"/>
      <c r="P728" s="59"/>
      <c r="Q728" s="59"/>
      <c r="R728" s="59"/>
      <c r="T728" s="59"/>
      <c r="U728" s="125"/>
      <c r="V728" s="125"/>
      <c r="W728" s="125"/>
      <c r="X728" s="125"/>
      <c r="Y728" s="125"/>
      <c r="Z728" s="125"/>
      <c r="DR728" s="59"/>
    </row>
    <row r="729" spans="1:122" x14ac:dyDescent="0.2">
      <c r="A729" s="96">
        <v>721</v>
      </c>
      <c r="B729" s="132"/>
      <c r="C729" s="132"/>
      <c r="D729" s="132"/>
      <c r="E729" s="132"/>
      <c r="F729" s="132"/>
      <c r="G729" s="59"/>
      <c r="H729" s="59"/>
      <c r="I729" s="59"/>
      <c r="J729" s="59"/>
      <c r="K729" s="59"/>
      <c r="L729" s="59"/>
      <c r="M729" s="59"/>
      <c r="N729" s="59"/>
      <c r="O729" s="59"/>
      <c r="P729" s="59"/>
      <c r="Q729" s="59"/>
      <c r="R729" s="59"/>
      <c r="T729" s="59"/>
      <c r="U729" s="125"/>
      <c r="V729" s="125"/>
      <c r="W729" s="125"/>
      <c r="X729" s="125"/>
      <c r="Y729" s="125"/>
      <c r="Z729" s="125"/>
      <c r="DR729" s="59"/>
    </row>
    <row r="730" spans="1:122" x14ac:dyDescent="0.2">
      <c r="A730" s="96">
        <v>722</v>
      </c>
      <c r="B730" s="132"/>
      <c r="C730" s="132"/>
      <c r="D730" s="132"/>
      <c r="E730" s="132"/>
      <c r="F730" s="132"/>
      <c r="G730" s="59"/>
      <c r="H730" s="59"/>
      <c r="I730" s="59"/>
      <c r="J730" s="59"/>
      <c r="K730" s="59"/>
      <c r="L730" s="59"/>
      <c r="M730" s="59"/>
      <c r="N730" s="59"/>
      <c r="O730" s="59"/>
      <c r="P730" s="59"/>
      <c r="Q730" s="59"/>
      <c r="R730" s="59"/>
      <c r="T730" s="59"/>
      <c r="U730" s="125"/>
      <c r="V730" s="125"/>
      <c r="W730" s="125"/>
      <c r="X730" s="125"/>
      <c r="Y730" s="125"/>
      <c r="Z730" s="125"/>
      <c r="DR730" s="59"/>
    </row>
    <row r="731" spans="1:122" x14ac:dyDescent="0.2">
      <c r="A731" s="96">
        <v>723</v>
      </c>
      <c r="B731" s="132"/>
      <c r="C731" s="132"/>
      <c r="D731" s="132"/>
      <c r="E731" s="132"/>
      <c r="F731" s="132"/>
      <c r="G731" s="59"/>
      <c r="H731" s="59"/>
      <c r="I731" s="59"/>
      <c r="J731" s="59"/>
      <c r="K731" s="59"/>
      <c r="L731" s="59"/>
      <c r="M731" s="59"/>
      <c r="N731" s="59"/>
      <c r="O731" s="59"/>
      <c r="P731" s="59"/>
      <c r="Q731" s="59"/>
      <c r="R731" s="59"/>
      <c r="T731" s="59"/>
      <c r="U731" s="125"/>
      <c r="V731" s="125"/>
      <c r="W731" s="125"/>
      <c r="X731" s="125"/>
      <c r="Y731" s="125"/>
      <c r="Z731" s="125"/>
      <c r="DR731" s="59"/>
    </row>
    <row r="732" spans="1:122" x14ac:dyDescent="0.2">
      <c r="A732" s="96">
        <v>724</v>
      </c>
      <c r="B732" s="132"/>
      <c r="C732" s="132"/>
      <c r="D732" s="132"/>
      <c r="E732" s="132"/>
      <c r="F732" s="132"/>
      <c r="G732" s="59"/>
      <c r="H732" s="59"/>
      <c r="I732" s="59"/>
      <c r="J732" s="59"/>
      <c r="K732" s="59"/>
      <c r="L732" s="59"/>
      <c r="M732" s="59"/>
      <c r="N732" s="59"/>
      <c r="O732" s="59"/>
      <c r="P732" s="59"/>
      <c r="Q732" s="59"/>
      <c r="R732" s="59"/>
      <c r="T732" s="59"/>
      <c r="U732" s="125"/>
      <c r="V732" s="125"/>
      <c r="W732" s="125"/>
      <c r="X732" s="125"/>
      <c r="Y732" s="125"/>
      <c r="Z732" s="125"/>
      <c r="DR732" s="59"/>
    </row>
    <row r="733" spans="1:122" x14ac:dyDescent="0.2">
      <c r="A733" s="96">
        <v>725</v>
      </c>
      <c r="B733" s="132"/>
      <c r="C733" s="132"/>
      <c r="D733" s="132"/>
      <c r="E733" s="132"/>
      <c r="F733" s="132"/>
      <c r="G733" s="59"/>
      <c r="H733" s="59"/>
      <c r="I733" s="59"/>
      <c r="J733" s="59"/>
      <c r="K733" s="59"/>
      <c r="L733" s="59"/>
      <c r="M733" s="59"/>
      <c r="N733" s="59"/>
      <c r="O733" s="59"/>
      <c r="P733" s="59"/>
      <c r="Q733" s="59"/>
      <c r="R733" s="59"/>
      <c r="T733" s="59"/>
      <c r="U733" s="125"/>
      <c r="V733" s="125"/>
      <c r="W733" s="125"/>
      <c r="X733" s="125"/>
      <c r="Y733" s="125"/>
      <c r="Z733" s="125"/>
      <c r="DR733" s="59"/>
    </row>
    <row r="734" spans="1:122" x14ac:dyDescent="0.2">
      <c r="A734" s="96">
        <v>726</v>
      </c>
      <c r="B734" s="132"/>
      <c r="C734" s="132"/>
      <c r="D734" s="132"/>
      <c r="E734" s="132"/>
      <c r="F734" s="132"/>
      <c r="G734" s="59"/>
      <c r="H734" s="59"/>
      <c r="I734" s="59"/>
      <c r="J734" s="59"/>
      <c r="K734" s="59"/>
      <c r="L734" s="59"/>
      <c r="M734" s="59"/>
      <c r="N734" s="59"/>
      <c r="O734" s="59"/>
      <c r="P734" s="59"/>
      <c r="Q734" s="59"/>
      <c r="R734" s="59"/>
      <c r="T734" s="59"/>
      <c r="U734" s="125"/>
      <c r="V734" s="125"/>
      <c r="W734" s="125"/>
      <c r="X734" s="125"/>
      <c r="Y734" s="125"/>
      <c r="Z734" s="125"/>
      <c r="DR734" s="59"/>
    </row>
    <row r="735" spans="1:122" x14ac:dyDescent="0.2">
      <c r="A735" s="96">
        <v>727</v>
      </c>
      <c r="B735" s="132"/>
      <c r="C735" s="132"/>
      <c r="D735" s="132"/>
      <c r="E735" s="132"/>
      <c r="F735" s="132"/>
      <c r="G735" s="59"/>
      <c r="H735" s="59"/>
      <c r="I735" s="59"/>
      <c r="J735" s="59"/>
      <c r="K735" s="59"/>
      <c r="L735" s="59"/>
      <c r="M735" s="59"/>
      <c r="N735" s="59"/>
      <c r="O735" s="59"/>
      <c r="P735" s="59"/>
      <c r="Q735" s="59"/>
      <c r="R735" s="59"/>
      <c r="T735" s="59"/>
      <c r="U735" s="125"/>
      <c r="V735" s="125"/>
      <c r="W735" s="125"/>
      <c r="X735" s="125"/>
      <c r="Y735" s="125"/>
      <c r="Z735" s="125"/>
      <c r="DR735" s="59"/>
    </row>
    <row r="736" spans="1:122" x14ac:dyDescent="0.2">
      <c r="A736" s="96">
        <v>728</v>
      </c>
      <c r="B736" s="132"/>
      <c r="C736" s="132"/>
      <c r="D736" s="132"/>
      <c r="E736" s="132"/>
      <c r="F736" s="132"/>
      <c r="G736" s="59"/>
      <c r="H736" s="59"/>
      <c r="I736" s="59"/>
      <c r="J736" s="59"/>
      <c r="K736" s="59"/>
      <c r="L736" s="59"/>
      <c r="M736" s="59"/>
      <c r="N736" s="59"/>
      <c r="O736" s="59"/>
      <c r="P736" s="59"/>
      <c r="Q736" s="59"/>
      <c r="R736" s="59"/>
      <c r="T736" s="59"/>
      <c r="U736" s="125"/>
      <c r="V736" s="125"/>
      <c r="W736" s="125"/>
      <c r="X736" s="125"/>
      <c r="Y736" s="125"/>
      <c r="Z736" s="125"/>
      <c r="DR736" s="59"/>
    </row>
    <row r="737" spans="1:122" x14ac:dyDescent="0.2">
      <c r="A737" s="96">
        <v>729</v>
      </c>
      <c r="B737" s="132"/>
      <c r="C737" s="132"/>
      <c r="D737" s="132"/>
      <c r="E737" s="132"/>
      <c r="F737" s="132"/>
      <c r="G737" s="59"/>
      <c r="H737" s="59"/>
      <c r="I737" s="59"/>
      <c r="J737" s="59"/>
      <c r="K737" s="59"/>
      <c r="L737" s="59"/>
      <c r="M737" s="59"/>
      <c r="N737" s="59"/>
      <c r="O737" s="59"/>
      <c r="P737" s="59"/>
      <c r="Q737" s="59"/>
      <c r="R737" s="59"/>
      <c r="T737" s="59"/>
      <c r="U737" s="125"/>
      <c r="V737" s="125"/>
      <c r="W737" s="125"/>
      <c r="X737" s="125"/>
      <c r="Y737" s="125"/>
      <c r="Z737" s="125"/>
      <c r="DR737" s="59"/>
    </row>
    <row r="738" spans="1:122" x14ac:dyDescent="0.2">
      <c r="A738" s="96">
        <v>730</v>
      </c>
      <c r="B738" s="132"/>
      <c r="C738" s="132"/>
      <c r="D738" s="132"/>
      <c r="E738" s="132"/>
      <c r="F738" s="132"/>
      <c r="G738" s="59"/>
      <c r="H738" s="59"/>
      <c r="I738" s="59"/>
      <c r="J738" s="59"/>
      <c r="K738" s="59"/>
      <c r="L738" s="59"/>
      <c r="M738" s="59"/>
      <c r="N738" s="59"/>
      <c r="O738" s="59"/>
      <c r="P738" s="59"/>
      <c r="Q738" s="59"/>
      <c r="R738" s="59"/>
      <c r="T738" s="59"/>
      <c r="U738" s="125"/>
      <c r="V738" s="125"/>
      <c r="W738" s="125"/>
      <c r="X738" s="125"/>
      <c r="Y738" s="125"/>
      <c r="Z738" s="125"/>
      <c r="DR738" s="59"/>
    </row>
    <row r="739" spans="1:122" x14ac:dyDescent="0.2">
      <c r="A739" s="96">
        <v>731</v>
      </c>
      <c r="B739" s="132"/>
      <c r="C739" s="132"/>
      <c r="D739" s="132"/>
      <c r="E739" s="132"/>
      <c r="F739" s="132"/>
      <c r="G739" s="59"/>
      <c r="H739" s="59"/>
      <c r="I739" s="59"/>
      <c r="J739" s="59"/>
      <c r="K739" s="59"/>
      <c r="L739" s="59"/>
      <c r="M739" s="59"/>
      <c r="N739" s="59"/>
      <c r="O739" s="59"/>
      <c r="P739" s="59"/>
      <c r="Q739" s="59"/>
      <c r="R739" s="59"/>
      <c r="T739" s="59"/>
      <c r="U739" s="125"/>
      <c r="V739" s="125"/>
      <c r="W739" s="125"/>
      <c r="X739" s="125"/>
      <c r="Y739" s="125"/>
      <c r="Z739" s="125"/>
      <c r="DR739" s="59"/>
    </row>
    <row r="740" spans="1:122" x14ac:dyDescent="0.2">
      <c r="A740" s="96">
        <v>732</v>
      </c>
      <c r="B740" s="132"/>
      <c r="C740" s="132"/>
      <c r="D740" s="132"/>
      <c r="E740" s="132"/>
      <c r="F740" s="132"/>
      <c r="G740" s="59"/>
      <c r="H740" s="59"/>
      <c r="I740" s="59"/>
      <c r="J740" s="59"/>
      <c r="K740" s="59"/>
      <c r="L740" s="59"/>
      <c r="M740" s="59"/>
      <c r="N740" s="59"/>
      <c r="O740" s="59"/>
      <c r="P740" s="59"/>
      <c r="Q740" s="59"/>
      <c r="R740" s="59"/>
      <c r="T740" s="59"/>
      <c r="U740" s="125"/>
      <c r="V740" s="125"/>
      <c r="W740" s="125"/>
      <c r="X740" s="125"/>
      <c r="Y740" s="125"/>
      <c r="Z740" s="125"/>
      <c r="DR740" s="59"/>
    </row>
    <row r="741" spans="1:122" x14ac:dyDescent="0.2">
      <c r="A741" s="96">
        <v>733</v>
      </c>
      <c r="B741" s="132"/>
      <c r="C741" s="132"/>
      <c r="D741" s="132"/>
      <c r="E741" s="132"/>
      <c r="F741" s="132"/>
      <c r="G741" s="59"/>
      <c r="H741" s="59"/>
      <c r="I741" s="59"/>
      <c r="J741" s="59"/>
      <c r="K741" s="59"/>
      <c r="L741" s="59"/>
      <c r="M741" s="59"/>
      <c r="N741" s="59"/>
      <c r="O741" s="59"/>
      <c r="P741" s="59"/>
      <c r="Q741" s="59"/>
      <c r="R741" s="59"/>
      <c r="T741" s="59"/>
      <c r="U741" s="125"/>
      <c r="V741" s="125"/>
      <c r="W741" s="125"/>
      <c r="X741" s="125"/>
      <c r="Y741" s="125"/>
      <c r="Z741" s="125"/>
      <c r="DR741" s="59"/>
    </row>
    <row r="742" spans="1:122" x14ac:dyDescent="0.2">
      <c r="A742" s="96">
        <v>734</v>
      </c>
      <c r="B742" s="132"/>
      <c r="C742" s="132"/>
      <c r="D742" s="132"/>
      <c r="E742" s="132"/>
      <c r="F742" s="132"/>
      <c r="G742" s="59"/>
      <c r="H742" s="59"/>
      <c r="I742" s="59"/>
      <c r="J742" s="59"/>
      <c r="K742" s="59"/>
      <c r="L742" s="59"/>
      <c r="M742" s="59"/>
      <c r="N742" s="59"/>
      <c r="O742" s="59"/>
      <c r="P742" s="59"/>
      <c r="Q742" s="59"/>
      <c r="R742" s="59"/>
      <c r="T742" s="59"/>
      <c r="U742" s="125"/>
      <c r="V742" s="125"/>
      <c r="W742" s="125"/>
      <c r="X742" s="125"/>
      <c r="Y742" s="125"/>
      <c r="Z742" s="125"/>
      <c r="DR742" s="59"/>
    </row>
    <row r="743" spans="1:122" x14ac:dyDescent="0.2">
      <c r="A743" s="96">
        <v>735</v>
      </c>
      <c r="B743" s="132"/>
      <c r="C743" s="132"/>
      <c r="D743" s="132"/>
      <c r="E743" s="132"/>
      <c r="F743" s="132"/>
      <c r="G743" s="59"/>
      <c r="H743" s="59"/>
      <c r="I743" s="59"/>
      <c r="J743" s="59"/>
      <c r="K743" s="59"/>
      <c r="L743" s="59"/>
      <c r="M743" s="59"/>
      <c r="N743" s="59"/>
      <c r="O743" s="59"/>
      <c r="P743" s="59"/>
      <c r="Q743" s="59"/>
      <c r="R743" s="59"/>
      <c r="T743" s="59"/>
      <c r="U743" s="125"/>
      <c r="V743" s="125"/>
      <c r="W743" s="125"/>
      <c r="X743" s="125"/>
      <c r="Y743" s="125"/>
      <c r="Z743" s="125"/>
      <c r="DR743" s="59"/>
    </row>
    <row r="744" spans="1:122" x14ac:dyDescent="0.2">
      <c r="A744" s="96">
        <v>736</v>
      </c>
      <c r="B744" s="132"/>
      <c r="C744" s="132"/>
      <c r="D744" s="132"/>
      <c r="E744" s="132"/>
      <c r="F744" s="132"/>
      <c r="G744" s="59"/>
      <c r="H744" s="59"/>
      <c r="I744" s="59"/>
      <c r="J744" s="59"/>
      <c r="K744" s="59"/>
      <c r="L744" s="59"/>
      <c r="M744" s="59"/>
      <c r="N744" s="59"/>
      <c r="O744" s="59"/>
      <c r="P744" s="59"/>
      <c r="Q744" s="59"/>
      <c r="R744" s="59"/>
      <c r="T744" s="59"/>
      <c r="U744" s="125"/>
      <c r="V744" s="125"/>
      <c r="W744" s="125"/>
      <c r="X744" s="125"/>
      <c r="Y744" s="125"/>
      <c r="Z744" s="125"/>
      <c r="DR744" s="59"/>
    </row>
    <row r="745" spans="1:122" x14ac:dyDescent="0.2">
      <c r="A745" s="96">
        <v>737</v>
      </c>
      <c r="B745" s="132"/>
      <c r="C745" s="132"/>
      <c r="D745" s="132"/>
      <c r="E745" s="132"/>
      <c r="F745" s="132"/>
      <c r="G745" s="59"/>
      <c r="H745" s="59"/>
      <c r="I745" s="59"/>
      <c r="J745" s="59"/>
      <c r="K745" s="59"/>
      <c r="L745" s="59"/>
      <c r="M745" s="59"/>
      <c r="N745" s="59"/>
      <c r="O745" s="59"/>
      <c r="P745" s="59"/>
      <c r="Q745" s="59"/>
      <c r="R745" s="59"/>
      <c r="T745" s="59"/>
      <c r="U745" s="125"/>
      <c r="V745" s="125"/>
      <c r="W745" s="125"/>
      <c r="X745" s="125"/>
      <c r="Y745" s="125"/>
      <c r="Z745" s="125"/>
      <c r="DR745" s="59"/>
    </row>
    <row r="746" spans="1:122" x14ac:dyDescent="0.2">
      <c r="A746" s="96">
        <v>738</v>
      </c>
      <c r="B746" s="132"/>
      <c r="C746" s="132"/>
      <c r="D746" s="132"/>
      <c r="E746" s="132"/>
      <c r="F746" s="132"/>
      <c r="G746" s="59"/>
      <c r="H746" s="59"/>
      <c r="I746" s="59"/>
      <c r="J746" s="59"/>
      <c r="K746" s="59"/>
      <c r="L746" s="59"/>
      <c r="M746" s="59"/>
      <c r="N746" s="59"/>
      <c r="O746" s="59"/>
      <c r="P746" s="59"/>
      <c r="Q746" s="59"/>
      <c r="R746" s="59"/>
      <c r="T746" s="59"/>
      <c r="U746" s="125"/>
      <c r="V746" s="125"/>
      <c r="W746" s="125"/>
      <c r="X746" s="125"/>
      <c r="Y746" s="125"/>
      <c r="Z746" s="125"/>
      <c r="DR746" s="59"/>
    </row>
    <row r="747" spans="1:122" x14ac:dyDescent="0.2">
      <c r="A747" s="96">
        <v>739</v>
      </c>
      <c r="B747" s="132"/>
      <c r="C747" s="132"/>
      <c r="D747" s="132"/>
      <c r="E747" s="132"/>
      <c r="F747" s="132"/>
      <c r="G747" s="59"/>
      <c r="H747" s="59"/>
      <c r="I747" s="59"/>
      <c r="J747" s="59"/>
      <c r="K747" s="59"/>
      <c r="L747" s="59"/>
      <c r="M747" s="59"/>
      <c r="N747" s="59"/>
      <c r="O747" s="59"/>
      <c r="P747" s="59"/>
      <c r="Q747" s="59"/>
      <c r="R747" s="59"/>
      <c r="T747" s="59"/>
      <c r="U747" s="125"/>
      <c r="V747" s="125"/>
      <c r="W747" s="125"/>
      <c r="X747" s="125"/>
      <c r="Y747" s="125"/>
      <c r="Z747" s="125"/>
      <c r="DR747" s="59"/>
    </row>
    <row r="748" spans="1:122" x14ac:dyDescent="0.2">
      <c r="A748" s="96">
        <v>740</v>
      </c>
      <c r="B748" s="132"/>
      <c r="C748" s="132"/>
      <c r="D748" s="132"/>
      <c r="E748" s="132"/>
      <c r="F748" s="132"/>
      <c r="G748" s="59"/>
      <c r="H748" s="59"/>
      <c r="I748" s="59"/>
      <c r="J748" s="59"/>
      <c r="K748" s="59"/>
      <c r="L748" s="59"/>
      <c r="M748" s="59"/>
      <c r="N748" s="59"/>
      <c r="O748" s="59"/>
      <c r="P748" s="59"/>
      <c r="Q748" s="59"/>
      <c r="R748" s="59"/>
      <c r="T748" s="59"/>
      <c r="U748" s="125"/>
      <c r="V748" s="125"/>
      <c r="W748" s="125"/>
      <c r="X748" s="125"/>
      <c r="Y748" s="125"/>
      <c r="Z748" s="125"/>
      <c r="DR748" s="59"/>
    </row>
    <row r="749" spans="1:122" x14ac:dyDescent="0.2">
      <c r="A749" s="96">
        <v>741</v>
      </c>
      <c r="B749" s="132"/>
      <c r="C749" s="132"/>
      <c r="D749" s="132"/>
      <c r="E749" s="132"/>
      <c r="F749" s="132"/>
      <c r="G749" s="59"/>
      <c r="H749" s="59"/>
      <c r="I749" s="59"/>
      <c r="J749" s="59"/>
      <c r="K749" s="59"/>
      <c r="L749" s="59"/>
      <c r="M749" s="59"/>
      <c r="N749" s="59"/>
      <c r="O749" s="59"/>
      <c r="P749" s="59"/>
      <c r="Q749" s="59"/>
      <c r="R749" s="59"/>
      <c r="T749" s="59"/>
      <c r="U749" s="125"/>
      <c r="V749" s="125"/>
      <c r="W749" s="125"/>
      <c r="X749" s="125"/>
      <c r="Y749" s="125"/>
      <c r="Z749" s="125"/>
      <c r="DR749" s="59"/>
    </row>
    <row r="750" spans="1:122" x14ac:dyDescent="0.2">
      <c r="A750" s="96">
        <v>742</v>
      </c>
      <c r="B750" s="132"/>
      <c r="C750" s="132"/>
      <c r="D750" s="132"/>
      <c r="E750" s="132"/>
      <c r="F750" s="132"/>
      <c r="G750" s="59"/>
      <c r="H750" s="59"/>
      <c r="I750" s="59"/>
      <c r="J750" s="59"/>
      <c r="K750" s="59"/>
      <c r="L750" s="59"/>
      <c r="M750" s="59"/>
      <c r="N750" s="59"/>
      <c r="O750" s="59"/>
      <c r="P750" s="59"/>
      <c r="Q750" s="59"/>
      <c r="R750" s="59"/>
      <c r="T750" s="59"/>
      <c r="U750" s="125"/>
      <c r="V750" s="125"/>
      <c r="W750" s="125"/>
      <c r="X750" s="125"/>
      <c r="Y750" s="125"/>
      <c r="Z750" s="125"/>
      <c r="DR750" s="59"/>
    </row>
    <row r="751" spans="1:122" x14ac:dyDescent="0.2">
      <c r="A751" s="96">
        <v>743</v>
      </c>
      <c r="B751" s="132"/>
      <c r="C751" s="132"/>
      <c r="D751" s="132"/>
      <c r="E751" s="132"/>
      <c r="F751" s="132"/>
      <c r="G751" s="59"/>
      <c r="H751" s="59"/>
      <c r="I751" s="59"/>
      <c r="J751" s="59"/>
      <c r="K751" s="59"/>
      <c r="L751" s="59"/>
      <c r="M751" s="59"/>
      <c r="N751" s="59"/>
      <c r="O751" s="59"/>
      <c r="P751" s="59"/>
      <c r="Q751" s="59"/>
      <c r="R751" s="59"/>
      <c r="T751" s="59"/>
      <c r="U751" s="125"/>
      <c r="V751" s="125"/>
      <c r="W751" s="125"/>
      <c r="X751" s="125"/>
      <c r="Y751" s="125"/>
      <c r="Z751" s="125"/>
      <c r="DR751" s="59"/>
    </row>
    <row r="752" spans="1:122" x14ac:dyDescent="0.2">
      <c r="A752" s="96">
        <v>744</v>
      </c>
      <c r="B752" s="132"/>
      <c r="C752" s="132"/>
      <c r="D752" s="132"/>
      <c r="E752" s="132"/>
      <c r="F752" s="132"/>
      <c r="G752" s="59"/>
      <c r="H752" s="59"/>
      <c r="I752" s="59"/>
      <c r="J752" s="59"/>
      <c r="K752" s="59"/>
      <c r="L752" s="59"/>
      <c r="M752" s="59"/>
      <c r="N752" s="59"/>
      <c r="O752" s="59"/>
      <c r="P752" s="59"/>
      <c r="Q752" s="59"/>
      <c r="R752" s="59"/>
      <c r="T752" s="59"/>
      <c r="U752" s="125"/>
      <c r="V752" s="125"/>
      <c r="W752" s="125"/>
      <c r="X752" s="125"/>
      <c r="Y752" s="125"/>
      <c r="Z752" s="125"/>
      <c r="DR752" s="59"/>
    </row>
    <row r="753" spans="1:122" x14ac:dyDescent="0.2">
      <c r="A753" s="96">
        <v>745</v>
      </c>
      <c r="B753" s="132"/>
      <c r="C753" s="132"/>
      <c r="D753" s="132"/>
      <c r="E753" s="132"/>
      <c r="F753" s="132"/>
      <c r="G753" s="59"/>
      <c r="H753" s="59"/>
      <c r="I753" s="59"/>
      <c r="J753" s="59"/>
      <c r="K753" s="59"/>
      <c r="L753" s="59"/>
      <c r="M753" s="59"/>
      <c r="N753" s="59"/>
      <c r="O753" s="59"/>
      <c r="P753" s="59"/>
      <c r="Q753" s="59"/>
      <c r="R753" s="59"/>
      <c r="T753" s="59"/>
      <c r="U753" s="125"/>
      <c r="V753" s="125"/>
      <c r="W753" s="125"/>
      <c r="X753" s="125"/>
      <c r="Y753" s="125"/>
      <c r="Z753" s="125"/>
      <c r="DR753" s="59"/>
    </row>
    <row r="754" spans="1:122" x14ac:dyDescent="0.2">
      <c r="A754" s="96">
        <v>746</v>
      </c>
      <c r="B754" s="132"/>
      <c r="C754" s="132"/>
      <c r="D754" s="132"/>
      <c r="E754" s="132"/>
      <c r="F754" s="132"/>
      <c r="G754" s="59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T754" s="59"/>
      <c r="U754" s="125"/>
      <c r="V754" s="125"/>
      <c r="W754" s="125"/>
      <c r="X754" s="125"/>
      <c r="Y754" s="125"/>
      <c r="Z754" s="125"/>
      <c r="DR754" s="59"/>
    </row>
    <row r="755" spans="1:122" x14ac:dyDescent="0.2">
      <c r="A755" s="96">
        <v>747</v>
      </c>
      <c r="B755" s="132"/>
      <c r="C755" s="132"/>
      <c r="D755" s="132"/>
      <c r="E755" s="132"/>
      <c r="F755" s="132"/>
      <c r="G755" s="59"/>
      <c r="H755" s="59"/>
      <c r="I755" s="59"/>
      <c r="J755" s="59"/>
      <c r="K755" s="59"/>
      <c r="L755" s="59"/>
      <c r="M755" s="59"/>
      <c r="N755" s="59"/>
      <c r="O755" s="59"/>
      <c r="P755" s="59"/>
      <c r="Q755" s="59"/>
      <c r="R755" s="59"/>
      <c r="T755" s="59"/>
      <c r="U755" s="125"/>
      <c r="V755" s="125"/>
      <c r="W755" s="125"/>
      <c r="X755" s="125"/>
      <c r="Y755" s="125"/>
      <c r="Z755" s="125"/>
      <c r="DR755" s="59"/>
    </row>
    <row r="756" spans="1:122" x14ac:dyDescent="0.2">
      <c r="A756" s="96">
        <v>748</v>
      </c>
      <c r="B756" s="132"/>
      <c r="C756" s="132"/>
      <c r="D756" s="132"/>
      <c r="E756" s="132"/>
      <c r="F756" s="132"/>
      <c r="G756" s="59"/>
      <c r="H756" s="59"/>
      <c r="I756" s="59"/>
      <c r="J756" s="59"/>
      <c r="K756" s="59"/>
      <c r="L756" s="59"/>
      <c r="M756" s="59"/>
      <c r="N756" s="59"/>
      <c r="O756" s="59"/>
      <c r="P756" s="59"/>
      <c r="Q756" s="59"/>
      <c r="R756" s="59"/>
      <c r="T756" s="59"/>
      <c r="U756" s="125"/>
      <c r="V756" s="125"/>
      <c r="W756" s="125"/>
      <c r="X756" s="125"/>
      <c r="Y756" s="125"/>
      <c r="Z756" s="125"/>
      <c r="DR756" s="59"/>
    </row>
    <row r="757" spans="1:122" x14ac:dyDescent="0.2">
      <c r="A757" s="96">
        <v>749</v>
      </c>
      <c r="B757" s="132"/>
      <c r="C757" s="132"/>
      <c r="D757" s="132"/>
      <c r="E757" s="132"/>
      <c r="F757" s="132"/>
      <c r="G757" s="59"/>
      <c r="H757" s="59"/>
      <c r="I757" s="59"/>
      <c r="J757" s="59"/>
      <c r="K757" s="59"/>
      <c r="L757" s="59"/>
      <c r="M757" s="59"/>
      <c r="N757" s="59"/>
      <c r="O757" s="59"/>
      <c r="P757" s="59"/>
      <c r="Q757" s="59"/>
      <c r="R757" s="59"/>
      <c r="T757" s="59"/>
      <c r="U757" s="125"/>
      <c r="V757" s="125"/>
      <c r="W757" s="125"/>
      <c r="X757" s="125"/>
      <c r="Y757" s="125"/>
      <c r="Z757" s="125"/>
      <c r="DR757" s="59"/>
    </row>
    <row r="758" spans="1:122" x14ac:dyDescent="0.2">
      <c r="A758" s="96">
        <v>750</v>
      </c>
      <c r="B758" s="132"/>
      <c r="C758" s="132"/>
      <c r="D758" s="132"/>
      <c r="E758" s="132"/>
      <c r="F758" s="132"/>
      <c r="G758" s="59"/>
      <c r="H758" s="59"/>
      <c r="I758" s="59"/>
      <c r="J758" s="59"/>
      <c r="K758" s="59"/>
      <c r="L758" s="59"/>
      <c r="M758" s="59"/>
      <c r="N758" s="59"/>
      <c r="O758" s="59"/>
      <c r="P758" s="59"/>
      <c r="Q758" s="59"/>
      <c r="R758" s="59"/>
      <c r="T758" s="59"/>
      <c r="U758" s="125"/>
      <c r="V758" s="125"/>
      <c r="W758" s="125"/>
      <c r="X758" s="125"/>
      <c r="Y758" s="125"/>
      <c r="Z758" s="125"/>
      <c r="DR758" s="59"/>
    </row>
    <row r="759" spans="1:122" x14ac:dyDescent="0.2">
      <c r="A759" s="96">
        <v>751</v>
      </c>
      <c r="B759" s="132"/>
      <c r="C759" s="132"/>
      <c r="D759" s="132"/>
      <c r="E759" s="132"/>
      <c r="F759" s="132"/>
      <c r="G759" s="59"/>
      <c r="H759" s="59"/>
      <c r="I759" s="59"/>
      <c r="J759" s="59"/>
      <c r="K759" s="59"/>
      <c r="L759" s="59"/>
      <c r="M759" s="59"/>
      <c r="N759" s="59"/>
      <c r="O759" s="59"/>
      <c r="P759" s="59"/>
      <c r="Q759" s="59"/>
      <c r="R759" s="59"/>
      <c r="T759" s="59"/>
      <c r="U759" s="125"/>
      <c r="V759" s="125"/>
      <c r="W759" s="125"/>
      <c r="X759" s="125"/>
      <c r="Y759" s="125"/>
      <c r="Z759" s="125"/>
      <c r="DR759" s="59"/>
    </row>
    <row r="760" spans="1:122" x14ac:dyDescent="0.2">
      <c r="A760" s="96">
        <v>752</v>
      </c>
      <c r="B760" s="132"/>
      <c r="C760" s="132"/>
      <c r="D760" s="132"/>
      <c r="E760" s="132"/>
      <c r="F760" s="132"/>
      <c r="G760" s="59"/>
      <c r="H760" s="59"/>
      <c r="I760" s="59"/>
      <c r="J760" s="59"/>
      <c r="K760" s="59"/>
      <c r="L760" s="59"/>
      <c r="M760" s="59"/>
      <c r="N760" s="59"/>
      <c r="O760" s="59"/>
      <c r="P760" s="59"/>
      <c r="Q760" s="59"/>
      <c r="R760" s="59"/>
      <c r="T760" s="59"/>
      <c r="U760" s="125"/>
      <c r="V760" s="125"/>
      <c r="W760" s="125"/>
      <c r="X760" s="125"/>
      <c r="Y760" s="125"/>
      <c r="Z760" s="125"/>
      <c r="DR760" s="59"/>
    </row>
    <row r="761" spans="1:122" x14ac:dyDescent="0.2">
      <c r="A761" s="96">
        <v>753</v>
      </c>
      <c r="B761" s="132"/>
      <c r="C761" s="132"/>
      <c r="D761" s="132"/>
      <c r="E761" s="132"/>
      <c r="F761" s="132"/>
      <c r="G761" s="59"/>
      <c r="H761" s="59"/>
      <c r="I761" s="59"/>
      <c r="J761" s="59"/>
      <c r="K761" s="59"/>
      <c r="L761" s="59"/>
      <c r="M761" s="59"/>
      <c r="N761" s="59"/>
      <c r="O761" s="59"/>
      <c r="P761" s="59"/>
      <c r="Q761" s="59"/>
      <c r="R761" s="59"/>
      <c r="T761" s="59"/>
      <c r="U761" s="125"/>
      <c r="V761" s="125"/>
      <c r="W761" s="125"/>
      <c r="X761" s="125"/>
      <c r="Y761" s="125"/>
      <c r="Z761" s="125"/>
      <c r="DR761" s="59"/>
    </row>
    <row r="762" spans="1:122" x14ac:dyDescent="0.2">
      <c r="A762" s="96">
        <v>754</v>
      </c>
      <c r="B762" s="132"/>
      <c r="C762" s="132"/>
      <c r="D762" s="132"/>
      <c r="E762" s="132"/>
      <c r="F762" s="132"/>
      <c r="G762" s="59"/>
      <c r="H762" s="59"/>
      <c r="I762" s="59"/>
      <c r="J762" s="59"/>
      <c r="K762" s="59"/>
      <c r="L762" s="59"/>
      <c r="M762" s="59"/>
      <c r="N762" s="59"/>
      <c r="O762" s="59"/>
      <c r="P762" s="59"/>
      <c r="Q762" s="59"/>
      <c r="R762" s="59"/>
      <c r="T762" s="59"/>
      <c r="U762" s="125"/>
      <c r="V762" s="125"/>
      <c r="W762" s="125"/>
      <c r="X762" s="125"/>
      <c r="Y762" s="125"/>
      <c r="Z762" s="125"/>
      <c r="DR762" s="59"/>
    </row>
    <row r="763" spans="1:122" x14ac:dyDescent="0.2">
      <c r="A763" s="96">
        <v>755</v>
      </c>
      <c r="B763" s="132"/>
      <c r="C763" s="132"/>
      <c r="D763" s="132"/>
      <c r="E763" s="132"/>
      <c r="F763" s="132"/>
      <c r="G763" s="59"/>
      <c r="H763" s="59"/>
      <c r="I763" s="59"/>
      <c r="J763" s="59"/>
      <c r="K763" s="59"/>
      <c r="L763" s="59"/>
      <c r="M763" s="59"/>
      <c r="N763" s="59"/>
      <c r="O763" s="59"/>
      <c r="P763" s="59"/>
      <c r="Q763" s="59"/>
      <c r="R763" s="59"/>
      <c r="T763" s="59"/>
      <c r="U763" s="125"/>
      <c r="V763" s="125"/>
      <c r="W763" s="125"/>
      <c r="X763" s="125"/>
      <c r="Y763" s="125"/>
      <c r="Z763" s="125"/>
      <c r="DR763" s="59"/>
    </row>
    <row r="764" spans="1:122" x14ac:dyDescent="0.2">
      <c r="A764" s="96">
        <v>756</v>
      </c>
      <c r="B764" s="132"/>
      <c r="C764" s="132"/>
      <c r="D764" s="132"/>
      <c r="E764" s="132"/>
      <c r="F764" s="132"/>
      <c r="G764" s="59"/>
      <c r="H764" s="59"/>
      <c r="I764" s="59"/>
      <c r="J764" s="59"/>
      <c r="K764" s="59"/>
      <c r="L764" s="59"/>
      <c r="M764" s="59"/>
      <c r="N764" s="59"/>
      <c r="O764" s="59"/>
      <c r="P764" s="59"/>
      <c r="Q764" s="59"/>
      <c r="R764" s="59"/>
      <c r="T764" s="59"/>
      <c r="U764" s="125"/>
      <c r="V764" s="125"/>
      <c r="W764" s="125"/>
      <c r="X764" s="125"/>
      <c r="Y764" s="125"/>
      <c r="Z764" s="125"/>
      <c r="DR764" s="59"/>
    </row>
    <row r="765" spans="1:122" x14ac:dyDescent="0.2">
      <c r="A765" s="96">
        <v>757</v>
      </c>
      <c r="B765" s="132"/>
      <c r="C765" s="132"/>
      <c r="D765" s="132"/>
      <c r="E765" s="132"/>
      <c r="F765" s="132"/>
      <c r="G765" s="59"/>
      <c r="H765" s="59"/>
      <c r="I765" s="59"/>
      <c r="J765" s="59"/>
      <c r="K765" s="59"/>
      <c r="L765" s="59"/>
      <c r="M765" s="59"/>
      <c r="N765" s="59"/>
      <c r="O765" s="59"/>
      <c r="P765" s="59"/>
      <c r="Q765" s="59"/>
      <c r="R765" s="59"/>
      <c r="T765" s="59"/>
      <c r="U765" s="125"/>
      <c r="V765" s="125"/>
      <c r="W765" s="125"/>
      <c r="X765" s="125"/>
      <c r="Y765" s="125"/>
      <c r="Z765" s="125"/>
      <c r="DR765" s="59"/>
    </row>
    <row r="766" spans="1:122" x14ac:dyDescent="0.2">
      <c r="A766" s="96">
        <v>758</v>
      </c>
      <c r="B766" s="132"/>
      <c r="C766" s="132"/>
      <c r="D766" s="132"/>
      <c r="E766" s="132"/>
      <c r="F766" s="132"/>
      <c r="G766" s="59"/>
      <c r="H766" s="59"/>
      <c r="I766" s="59"/>
      <c r="J766" s="59"/>
      <c r="K766" s="59"/>
      <c r="L766" s="59"/>
      <c r="M766" s="59"/>
      <c r="N766" s="59"/>
      <c r="O766" s="59"/>
      <c r="P766" s="59"/>
      <c r="Q766" s="59"/>
      <c r="R766" s="59"/>
      <c r="T766" s="59"/>
      <c r="U766" s="125"/>
      <c r="V766" s="125"/>
      <c r="W766" s="125"/>
      <c r="X766" s="125"/>
      <c r="Y766" s="125"/>
      <c r="Z766" s="125"/>
      <c r="DR766" s="59"/>
    </row>
    <row r="767" spans="1:122" x14ac:dyDescent="0.2">
      <c r="A767" s="96">
        <v>759</v>
      </c>
      <c r="B767" s="132"/>
      <c r="C767" s="132"/>
      <c r="D767" s="132"/>
      <c r="E767" s="132"/>
      <c r="F767" s="132"/>
      <c r="G767" s="59"/>
      <c r="H767" s="59"/>
      <c r="I767" s="59"/>
      <c r="J767" s="59"/>
      <c r="K767" s="59"/>
      <c r="L767" s="59"/>
      <c r="M767" s="59"/>
      <c r="N767" s="59"/>
      <c r="O767" s="59"/>
      <c r="P767" s="59"/>
      <c r="Q767" s="59"/>
      <c r="R767" s="59"/>
      <c r="T767" s="59"/>
      <c r="U767" s="125"/>
      <c r="V767" s="125"/>
      <c r="W767" s="125"/>
      <c r="X767" s="125"/>
      <c r="Y767" s="125"/>
      <c r="Z767" s="125"/>
      <c r="DR767" s="59"/>
    </row>
    <row r="768" spans="1:122" x14ac:dyDescent="0.2">
      <c r="A768" s="96">
        <v>760</v>
      </c>
      <c r="B768" s="132"/>
      <c r="C768" s="132"/>
      <c r="D768" s="132"/>
      <c r="E768" s="132"/>
      <c r="F768" s="132"/>
      <c r="G768" s="59"/>
      <c r="H768" s="59"/>
      <c r="I768" s="59"/>
      <c r="J768" s="59"/>
      <c r="K768" s="59"/>
      <c r="L768" s="59"/>
      <c r="M768" s="59"/>
      <c r="N768" s="59"/>
      <c r="O768" s="59"/>
      <c r="P768" s="59"/>
      <c r="Q768" s="59"/>
      <c r="R768" s="59"/>
      <c r="T768" s="59"/>
      <c r="U768" s="125"/>
      <c r="V768" s="125"/>
      <c r="W768" s="125"/>
      <c r="X768" s="125"/>
      <c r="Y768" s="125"/>
      <c r="Z768" s="125"/>
      <c r="DR768" s="59"/>
    </row>
    <row r="769" spans="1:122" x14ac:dyDescent="0.2">
      <c r="A769" s="96">
        <v>761</v>
      </c>
      <c r="B769" s="132"/>
      <c r="C769" s="132"/>
      <c r="D769" s="132"/>
      <c r="E769" s="132"/>
      <c r="F769" s="132"/>
      <c r="G769" s="59"/>
      <c r="H769" s="59"/>
      <c r="I769" s="59"/>
      <c r="J769" s="59"/>
      <c r="K769" s="59"/>
      <c r="L769" s="59"/>
      <c r="M769" s="59"/>
      <c r="N769" s="59"/>
      <c r="O769" s="59"/>
      <c r="P769" s="59"/>
      <c r="Q769" s="59"/>
      <c r="R769" s="59"/>
      <c r="T769" s="59"/>
      <c r="U769" s="125"/>
      <c r="V769" s="125"/>
      <c r="W769" s="125"/>
      <c r="X769" s="125"/>
      <c r="Y769" s="125"/>
      <c r="Z769" s="125"/>
      <c r="DR769" s="59"/>
    </row>
    <row r="770" spans="1:122" x14ac:dyDescent="0.2">
      <c r="A770" s="96">
        <v>762</v>
      </c>
      <c r="B770" s="132"/>
      <c r="C770" s="132"/>
      <c r="D770" s="132"/>
      <c r="E770" s="132"/>
      <c r="F770" s="132"/>
      <c r="G770" s="59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T770" s="59"/>
      <c r="U770" s="125"/>
      <c r="V770" s="125"/>
      <c r="W770" s="125"/>
      <c r="X770" s="125"/>
      <c r="Y770" s="125"/>
      <c r="Z770" s="125"/>
      <c r="DR770" s="59"/>
    </row>
    <row r="771" spans="1:122" x14ac:dyDescent="0.2">
      <c r="A771" s="96">
        <v>763</v>
      </c>
      <c r="B771" s="132"/>
      <c r="C771" s="132"/>
      <c r="D771" s="132"/>
      <c r="E771" s="132"/>
      <c r="F771" s="132"/>
      <c r="G771" s="59"/>
      <c r="H771" s="59"/>
      <c r="I771" s="59"/>
      <c r="J771" s="59"/>
      <c r="K771" s="59"/>
      <c r="L771" s="59"/>
      <c r="M771" s="59"/>
      <c r="N771" s="59"/>
      <c r="O771" s="59"/>
      <c r="P771" s="59"/>
      <c r="Q771" s="59"/>
      <c r="R771" s="59"/>
      <c r="T771" s="59"/>
      <c r="U771" s="125"/>
      <c r="V771" s="125"/>
      <c r="W771" s="125"/>
      <c r="X771" s="125"/>
      <c r="Y771" s="125"/>
      <c r="Z771" s="125"/>
      <c r="DR771" s="59"/>
    </row>
    <row r="772" spans="1:122" x14ac:dyDescent="0.2">
      <c r="A772" s="96">
        <v>764</v>
      </c>
      <c r="B772" s="132"/>
      <c r="C772" s="132"/>
      <c r="D772" s="132"/>
      <c r="E772" s="132"/>
      <c r="F772" s="132"/>
      <c r="G772" s="59"/>
      <c r="H772" s="59"/>
      <c r="I772" s="59"/>
      <c r="J772" s="59"/>
      <c r="K772" s="59"/>
      <c r="L772" s="59"/>
      <c r="M772" s="59"/>
      <c r="N772" s="59"/>
      <c r="O772" s="59"/>
      <c r="P772" s="59"/>
      <c r="Q772" s="59"/>
      <c r="R772" s="59"/>
      <c r="T772" s="59"/>
      <c r="U772" s="125"/>
      <c r="V772" s="125"/>
      <c r="W772" s="125"/>
      <c r="X772" s="125"/>
      <c r="Y772" s="125"/>
      <c r="Z772" s="125"/>
      <c r="DR772" s="59"/>
    </row>
    <row r="773" spans="1:122" x14ac:dyDescent="0.2">
      <c r="A773" s="96">
        <v>765</v>
      </c>
      <c r="B773" s="132"/>
      <c r="C773" s="132"/>
      <c r="D773" s="132"/>
      <c r="E773" s="132"/>
      <c r="F773" s="132"/>
      <c r="G773" s="59"/>
      <c r="H773" s="59"/>
      <c r="I773" s="59"/>
      <c r="J773" s="59"/>
      <c r="K773" s="59"/>
      <c r="L773" s="59"/>
      <c r="M773" s="59"/>
      <c r="N773" s="59"/>
      <c r="O773" s="59"/>
      <c r="P773" s="59"/>
      <c r="Q773" s="59"/>
      <c r="R773" s="59"/>
      <c r="T773" s="59"/>
      <c r="U773" s="125"/>
      <c r="V773" s="125"/>
      <c r="W773" s="125"/>
      <c r="X773" s="125"/>
      <c r="Y773" s="125"/>
      <c r="Z773" s="125"/>
      <c r="DR773" s="59"/>
    </row>
    <row r="774" spans="1:122" x14ac:dyDescent="0.2">
      <c r="A774" s="96">
        <v>766</v>
      </c>
      <c r="B774" s="132"/>
      <c r="C774" s="132"/>
      <c r="D774" s="132"/>
      <c r="E774" s="132"/>
      <c r="F774" s="132"/>
      <c r="G774" s="59"/>
      <c r="H774" s="59"/>
      <c r="I774" s="59"/>
      <c r="J774" s="59"/>
      <c r="K774" s="59"/>
      <c r="L774" s="59"/>
      <c r="M774" s="59"/>
      <c r="N774" s="59"/>
      <c r="O774" s="59"/>
      <c r="P774" s="59"/>
      <c r="Q774" s="59"/>
      <c r="R774" s="59"/>
      <c r="T774" s="59"/>
      <c r="U774" s="125"/>
      <c r="V774" s="125"/>
      <c r="W774" s="125"/>
      <c r="X774" s="125"/>
      <c r="Y774" s="125"/>
      <c r="Z774" s="125"/>
      <c r="DR774" s="59"/>
    </row>
    <row r="775" spans="1:122" x14ac:dyDescent="0.2">
      <c r="A775" s="96">
        <v>767</v>
      </c>
      <c r="B775" s="132"/>
      <c r="C775" s="132"/>
      <c r="D775" s="132"/>
      <c r="E775" s="132"/>
      <c r="F775" s="132"/>
      <c r="G775" s="59"/>
      <c r="H775" s="59"/>
      <c r="I775" s="59"/>
      <c r="J775" s="59"/>
      <c r="K775" s="59"/>
      <c r="L775" s="59"/>
      <c r="M775" s="59"/>
      <c r="N775" s="59"/>
      <c r="O775" s="59"/>
      <c r="P775" s="59"/>
      <c r="Q775" s="59"/>
      <c r="R775" s="59"/>
      <c r="T775" s="59"/>
      <c r="U775" s="125"/>
      <c r="V775" s="125"/>
      <c r="W775" s="125"/>
      <c r="X775" s="125"/>
      <c r="Y775" s="125"/>
      <c r="Z775" s="125"/>
      <c r="DR775" s="59"/>
    </row>
    <row r="776" spans="1:122" x14ac:dyDescent="0.2">
      <c r="A776" s="96">
        <v>768</v>
      </c>
      <c r="B776" s="132"/>
      <c r="C776" s="132"/>
      <c r="D776" s="132"/>
      <c r="E776" s="132"/>
      <c r="F776" s="132"/>
      <c r="G776" s="59"/>
      <c r="H776" s="59"/>
      <c r="I776" s="59"/>
      <c r="J776" s="59"/>
      <c r="K776" s="59"/>
      <c r="L776" s="59"/>
      <c r="M776" s="59"/>
      <c r="N776" s="59"/>
      <c r="O776" s="59"/>
      <c r="P776" s="59"/>
      <c r="Q776" s="59"/>
      <c r="R776" s="59"/>
      <c r="T776" s="59"/>
      <c r="U776" s="125"/>
      <c r="V776" s="125"/>
      <c r="W776" s="125"/>
      <c r="X776" s="125"/>
      <c r="Y776" s="125"/>
      <c r="Z776" s="125"/>
      <c r="DR776" s="59"/>
    </row>
    <row r="777" spans="1:122" x14ac:dyDescent="0.2">
      <c r="A777" s="96">
        <v>769</v>
      </c>
      <c r="B777" s="132"/>
      <c r="C777" s="132"/>
      <c r="D777" s="132"/>
      <c r="E777" s="132"/>
      <c r="F777" s="132"/>
      <c r="G777" s="59"/>
      <c r="H777" s="59"/>
      <c r="I777" s="59"/>
      <c r="J777" s="59"/>
      <c r="K777" s="59"/>
      <c r="L777" s="59"/>
      <c r="M777" s="59"/>
      <c r="N777" s="59"/>
      <c r="O777" s="59"/>
      <c r="P777" s="59"/>
      <c r="Q777" s="59"/>
      <c r="R777" s="59"/>
      <c r="T777" s="59"/>
      <c r="U777" s="125"/>
      <c r="V777" s="125"/>
      <c r="W777" s="125"/>
      <c r="X777" s="125"/>
      <c r="Y777" s="125"/>
      <c r="Z777" s="125"/>
      <c r="DR777" s="59"/>
    </row>
    <row r="778" spans="1:122" x14ac:dyDescent="0.2">
      <c r="A778" s="96">
        <v>770</v>
      </c>
      <c r="B778" s="132"/>
      <c r="C778" s="132"/>
      <c r="D778" s="132"/>
      <c r="E778" s="132"/>
      <c r="F778" s="132"/>
      <c r="G778" s="59"/>
      <c r="H778" s="59"/>
      <c r="I778" s="59"/>
      <c r="J778" s="59"/>
      <c r="K778" s="59"/>
      <c r="L778" s="59"/>
      <c r="M778" s="59"/>
      <c r="N778" s="59"/>
      <c r="O778" s="59"/>
      <c r="P778" s="59"/>
      <c r="Q778" s="59"/>
      <c r="R778" s="59"/>
      <c r="T778" s="59"/>
      <c r="U778" s="125"/>
      <c r="V778" s="125"/>
      <c r="W778" s="125"/>
      <c r="X778" s="125"/>
      <c r="Y778" s="125"/>
      <c r="Z778" s="125"/>
      <c r="DR778" s="59"/>
    </row>
    <row r="779" spans="1:122" x14ac:dyDescent="0.2">
      <c r="A779" s="96">
        <v>771</v>
      </c>
      <c r="B779" s="132"/>
      <c r="C779" s="132"/>
      <c r="D779" s="132"/>
      <c r="E779" s="132"/>
      <c r="F779" s="132"/>
      <c r="G779" s="59"/>
      <c r="H779" s="59"/>
      <c r="I779" s="59"/>
      <c r="J779" s="59"/>
      <c r="K779" s="59"/>
      <c r="L779" s="59"/>
      <c r="M779" s="59"/>
      <c r="N779" s="59"/>
      <c r="O779" s="59"/>
      <c r="P779" s="59"/>
      <c r="Q779" s="59"/>
      <c r="R779" s="59"/>
      <c r="T779" s="59"/>
      <c r="U779" s="125"/>
      <c r="V779" s="125"/>
      <c r="W779" s="125"/>
      <c r="X779" s="125"/>
      <c r="Y779" s="125"/>
      <c r="Z779" s="125"/>
      <c r="DR779" s="59"/>
    </row>
    <row r="780" spans="1:122" x14ac:dyDescent="0.2">
      <c r="A780" s="96">
        <v>772</v>
      </c>
      <c r="B780" s="132"/>
      <c r="C780" s="132"/>
      <c r="D780" s="132"/>
      <c r="E780" s="132"/>
      <c r="F780" s="132"/>
      <c r="G780" s="59"/>
      <c r="H780" s="59"/>
      <c r="I780" s="59"/>
      <c r="J780" s="59"/>
      <c r="K780" s="59"/>
      <c r="L780" s="59"/>
      <c r="M780" s="59"/>
      <c r="N780" s="59"/>
      <c r="O780" s="59"/>
      <c r="P780" s="59"/>
      <c r="Q780" s="59"/>
      <c r="R780" s="59"/>
      <c r="T780" s="59"/>
      <c r="U780" s="125"/>
      <c r="V780" s="125"/>
      <c r="W780" s="125"/>
      <c r="X780" s="125"/>
      <c r="Y780" s="125"/>
      <c r="Z780" s="125"/>
      <c r="DR780" s="59"/>
    </row>
    <row r="781" spans="1:122" x14ac:dyDescent="0.2">
      <c r="A781" s="96">
        <v>773</v>
      </c>
      <c r="B781" s="132"/>
      <c r="C781" s="132"/>
      <c r="D781" s="132"/>
      <c r="E781" s="132"/>
      <c r="F781" s="132"/>
      <c r="G781" s="59"/>
      <c r="H781" s="59"/>
      <c r="I781" s="59"/>
      <c r="J781" s="59"/>
      <c r="K781" s="59"/>
      <c r="L781" s="59"/>
      <c r="M781" s="59"/>
      <c r="N781" s="59"/>
      <c r="O781" s="59"/>
      <c r="P781" s="59"/>
      <c r="Q781" s="59"/>
      <c r="R781" s="59"/>
      <c r="T781" s="59"/>
      <c r="U781" s="125"/>
      <c r="V781" s="125"/>
      <c r="W781" s="125"/>
      <c r="X781" s="125"/>
      <c r="Y781" s="125"/>
      <c r="Z781" s="125"/>
      <c r="DR781" s="59"/>
    </row>
    <row r="782" spans="1:122" x14ac:dyDescent="0.2">
      <c r="A782" s="96">
        <v>774</v>
      </c>
      <c r="B782" s="132"/>
      <c r="C782" s="132"/>
      <c r="D782" s="132"/>
      <c r="E782" s="132"/>
      <c r="F782" s="132"/>
      <c r="G782" s="59"/>
      <c r="H782" s="59"/>
      <c r="I782" s="59"/>
      <c r="J782" s="59"/>
      <c r="K782" s="59"/>
      <c r="L782" s="59"/>
      <c r="M782" s="59"/>
      <c r="N782" s="59"/>
      <c r="O782" s="59"/>
      <c r="P782" s="59"/>
      <c r="Q782" s="59"/>
      <c r="R782" s="59"/>
      <c r="T782" s="59"/>
      <c r="U782" s="125"/>
      <c r="V782" s="125"/>
      <c r="W782" s="125"/>
      <c r="X782" s="125"/>
      <c r="Y782" s="125"/>
      <c r="Z782" s="125"/>
      <c r="DR782" s="59"/>
    </row>
    <row r="783" spans="1:122" x14ac:dyDescent="0.2">
      <c r="A783" s="96">
        <v>775</v>
      </c>
      <c r="B783" s="132"/>
      <c r="C783" s="132"/>
      <c r="D783" s="132"/>
      <c r="E783" s="132"/>
      <c r="F783" s="132"/>
      <c r="G783" s="59"/>
      <c r="H783" s="59"/>
      <c r="I783" s="59"/>
      <c r="J783" s="59"/>
      <c r="K783" s="59"/>
      <c r="L783" s="59"/>
      <c r="M783" s="59"/>
      <c r="N783" s="59"/>
      <c r="O783" s="59"/>
      <c r="P783" s="59"/>
      <c r="Q783" s="59"/>
      <c r="R783" s="59"/>
      <c r="T783" s="59"/>
      <c r="U783" s="125"/>
      <c r="V783" s="125"/>
      <c r="W783" s="125"/>
      <c r="X783" s="125"/>
      <c r="Y783" s="125"/>
      <c r="Z783" s="125"/>
      <c r="DR783" s="59"/>
    </row>
    <row r="784" spans="1:122" x14ac:dyDescent="0.2">
      <c r="A784" s="96">
        <v>776</v>
      </c>
      <c r="B784" s="132"/>
      <c r="C784" s="132"/>
      <c r="D784" s="132"/>
      <c r="E784" s="132"/>
      <c r="F784" s="132"/>
      <c r="G784" s="59"/>
      <c r="H784" s="59"/>
      <c r="I784" s="59"/>
      <c r="J784" s="59"/>
      <c r="K784" s="59"/>
      <c r="L784" s="59"/>
      <c r="M784" s="59"/>
      <c r="N784" s="59"/>
      <c r="O784" s="59"/>
      <c r="P784" s="59"/>
      <c r="Q784" s="59"/>
      <c r="R784" s="59"/>
      <c r="T784" s="59"/>
      <c r="U784" s="125"/>
      <c r="V784" s="125"/>
      <c r="W784" s="125"/>
      <c r="X784" s="125"/>
      <c r="Y784" s="125"/>
      <c r="Z784" s="125"/>
      <c r="DR784" s="59"/>
    </row>
    <row r="785" spans="1:122" x14ac:dyDescent="0.2">
      <c r="A785" s="96">
        <v>777</v>
      </c>
      <c r="B785" s="132"/>
      <c r="C785" s="132"/>
      <c r="D785" s="132"/>
      <c r="E785" s="132"/>
      <c r="F785" s="132"/>
      <c r="G785" s="59"/>
      <c r="H785" s="59"/>
      <c r="I785" s="59"/>
      <c r="J785" s="59"/>
      <c r="K785" s="59"/>
      <c r="L785" s="59"/>
      <c r="M785" s="59"/>
      <c r="N785" s="59"/>
      <c r="O785" s="59"/>
      <c r="P785" s="59"/>
      <c r="Q785" s="59"/>
      <c r="R785" s="59"/>
      <c r="T785" s="59"/>
      <c r="U785" s="125"/>
      <c r="V785" s="125"/>
      <c r="W785" s="125"/>
      <c r="X785" s="125"/>
      <c r="Y785" s="125"/>
      <c r="Z785" s="125"/>
      <c r="DR785" s="59"/>
    </row>
    <row r="786" spans="1:122" x14ac:dyDescent="0.2">
      <c r="A786" s="96">
        <v>778</v>
      </c>
      <c r="B786" s="132"/>
      <c r="C786" s="132"/>
      <c r="D786" s="132"/>
      <c r="E786" s="132"/>
      <c r="F786" s="132"/>
      <c r="G786" s="59"/>
      <c r="H786" s="59"/>
      <c r="I786" s="59"/>
      <c r="J786" s="59"/>
      <c r="K786" s="59"/>
      <c r="L786" s="59"/>
      <c r="M786" s="59"/>
      <c r="N786" s="59"/>
      <c r="O786" s="59"/>
      <c r="P786" s="59"/>
      <c r="Q786" s="59"/>
      <c r="R786" s="59"/>
      <c r="T786" s="59"/>
      <c r="U786" s="125"/>
      <c r="V786" s="125"/>
      <c r="W786" s="125"/>
      <c r="X786" s="125"/>
      <c r="Y786" s="125"/>
      <c r="Z786" s="125"/>
      <c r="DR786" s="59"/>
    </row>
    <row r="787" spans="1:122" x14ac:dyDescent="0.2">
      <c r="A787" s="96">
        <v>779</v>
      </c>
      <c r="B787" s="132"/>
      <c r="C787" s="132"/>
      <c r="D787" s="132"/>
      <c r="E787" s="132"/>
      <c r="F787" s="132"/>
      <c r="G787" s="59"/>
      <c r="H787" s="59"/>
      <c r="I787" s="59"/>
      <c r="J787" s="59"/>
      <c r="K787" s="59"/>
      <c r="L787" s="59"/>
      <c r="M787" s="59"/>
      <c r="N787" s="59"/>
      <c r="O787" s="59"/>
      <c r="P787" s="59"/>
      <c r="Q787" s="59"/>
      <c r="R787" s="59"/>
      <c r="T787" s="59"/>
      <c r="U787" s="125"/>
      <c r="V787" s="125"/>
      <c r="W787" s="125"/>
      <c r="X787" s="125"/>
      <c r="Y787" s="125"/>
      <c r="Z787" s="125"/>
      <c r="DR787" s="59"/>
    </row>
    <row r="788" spans="1:122" x14ac:dyDescent="0.2">
      <c r="A788" s="96">
        <v>780</v>
      </c>
      <c r="B788" s="132"/>
      <c r="C788" s="132"/>
      <c r="D788" s="132"/>
      <c r="E788" s="132"/>
      <c r="F788" s="132"/>
      <c r="G788" s="59"/>
      <c r="H788" s="59"/>
      <c r="I788" s="59"/>
      <c r="J788" s="59"/>
      <c r="K788" s="59"/>
      <c r="L788" s="59"/>
      <c r="M788" s="59"/>
      <c r="N788" s="59"/>
      <c r="O788" s="59"/>
      <c r="P788" s="59"/>
      <c r="Q788" s="59"/>
      <c r="R788" s="59"/>
      <c r="T788" s="59"/>
      <c r="U788" s="125"/>
      <c r="V788" s="125"/>
      <c r="W788" s="125"/>
      <c r="X788" s="125"/>
      <c r="Y788" s="125"/>
      <c r="Z788" s="125"/>
      <c r="DR788" s="59"/>
    </row>
    <row r="789" spans="1:122" x14ac:dyDescent="0.2">
      <c r="A789" s="96">
        <v>781</v>
      </c>
      <c r="B789" s="132"/>
      <c r="C789" s="132"/>
      <c r="D789" s="132"/>
      <c r="E789" s="132"/>
      <c r="F789" s="132"/>
      <c r="G789" s="59"/>
      <c r="H789" s="59"/>
      <c r="I789" s="59"/>
      <c r="J789" s="59"/>
      <c r="K789" s="59"/>
      <c r="L789" s="59"/>
      <c r="M789" s="59"/>
      <c r="N789" s="59"/>
      <c r="O789" s="59"/>
      <c r="P789" s="59"/>
      <c r="Q789" s="59"/>
      <c r="R789" s="59"/>
      <c r="T789" s="59"/>
      <c r="U789" s="125"/>
      <c r="V789" s="125"/>
      <c r="W789" s="125"/>
      <c r="X789" s="125"/>
      <c r="Y789" s="125"/>
      <c r="Z789" s="125"/>
      <c r="DR789" s="59"/>
    </row>
    <row r="790" spans="1:122" x14ac:dyDescent="0.2">
      <c r="A790" s="96">
        <v>782</v>
      </c>
      <c r="B790" s="132"/>
      <c r="C790" s="132"/>
      <c r="D790" s="132"/>
      <c r="E790" s="132"/>
      <c r="F790" s="132"/>
      <c r="G790" s="59"/>
      <c r="H790" s="59"/>
      <c r="I790" s="59"/>
      <c r="J790" s="59"/>
      <c r="K790" s="59"/>
      <c r="L790" s="59"/>
      <c r="M790" s="59"/>
      <c r="N790" s="59"/>
      <c r="O790" s="59"/>
      <c r="P790" s="59"/>
      <c r="Q790" s="59"/>
      <c r="R790" s="59"/>
      <c r="T790" s="59"/>
      <c r="U790" s="125"/>
      <c r="V790" s="125"/>
      <c r="W790" s="125"/>
      <c r="X790" s="125"/>
      <c r="Y790" s="125"/>
      <c r="Z790" s="125"/>
      <c r="DR790" s="59"/>
    </row>
    <row r="791" spans="1:122" x14ac:dyDescent="0.2">
      <c r="A791" s="96">
        <v>783</v>
      </c>
      <c r="B791" s="132"/>
      <c r="C791" s="132"/>
      <c r="D791" s="132"/>
      <c r="E791" s="132"/>
      <c r="F791" s="132"/>
      <c r="G791" s="59"/>
      <c r="H791" s="59"/>
      <c r="I791" s="59"/>
      <c r="J791" s="59"/>
      <c r="K791" s="59"/>
      <c r="L791" s="59"/>
      <c r="M791" s="59"/>
      <c r="N791" s="59"/>
      <c r="O791" s="59"/>
      <c r="P791" s="59"/>
      <c r="Q791" s="59"/>
      <c r="R791" s="59"/>
      <c r="T791" s="59"/>
      <c r="U791" s="125"/>
      <c r="V791" s="125"/>
      <c r="W791" s="125"/>
      <c r="X791" s="125"/>
      <c r="Y791" s="125"/>
      <c r="Z791" s="125"/>
      <c r="DR791" s="59"/>
    </row>
    <row r="792" spans="1:122" x14ac:dyDescent="0.2">
      <c r="A792" s="96">
        <v>784</v>
      </c>
      <c r="B792" s="132"/>
      <c r="C792" s="132"/>
      <c r="D792" s="132"/>
      <c r="E792" s="132"/>
      <c r="F792" s="132"/>
      <c r="G792" s="59"/>
      <c r="H792" s="59"/>
      <c r="I792" s="59"/>
      <c r="J792" s="59"/>
      <c r="K792" s="59"/>
      <c r="L792" s="59"/>
      <c r="M792" s="59"/>
      <c r="N792" s="59"/>
      <c r="O792" s="59"/>
      <c r="P792" s="59"/>
      <c r="Q792" s="59"/>
      <c r="R792" s="59"/>
      <c r="T792" s="59"/>
      <c r="U792" s="125"/>
      <c r="V792" s="125"/>
      <c r="W792" s="125"/>
      <c r="X792" s="125"/>
      <c r="Y792" s="125"/>
      <c r="Z792" s="125"/>
      <c r="DR792" s="59"/>
    </row>
    <row r="793" spans="1:122" x14ac:dyDescent="0.2">
      <c r="A793" s="96">
        <v>785</v>
      </c>
      <c r="B793" s="132"/>
      <c r="C793" s="132"/>
      <c r="D793" s="132"/>
      <c r="E793" s="132"/>
      <c r="F793" s="132"/>
      <c r="G793" s="59"/>
      <c r="H793" s="59"/>
      <c r="I793" s="59"/>
      <c r="J793" s="59"/>
      <c r="K793" s="59"/>
      <c r="L793" s="59"/>
      <c r="M793" s="59"/>
      <c r="N793" s="59"/>
      <c r="O793" s="59"/>
      <c r="P793" s="59"/>
      <c r="Q793" s="59"/>
      <c r="R793" s="59"/>
      <c r="T793" s="59"/>
      <c r="U793" s="125"/>
      <c r="V793" s="125"/>
      <c r="W793" s="125"/>
      <c r="X793" s="125"/>
      <c r="Y793" s="125"/>
      <c r="Z793" s="125"/>
      <c r="DR793" s="59"/>
    </row>
    <row r="794" spans="1:122" x14ac:dyDescent="0.2">
      <c r="A794" s="96">
        <v>786</v>
      </c>
      <c r="B794" s="132"/>
      <c r="C794" s="132"/>
      <c r="D794" s="132"/>
      <c r="E794" s="132"/>
      <c r="F794" s="132"/>
      <c r="G794" s="59"/>
      <c r="H794" s="59"/>
      <c r="I794" s="59"/>
      <c r="J794" s="59"/>
      <c r="K794" s="59"/>
      <c r="L794" s="59"/>
      <c r="M794" s="59"/>
      <c r="N794" s="59"/>
      <c r="O794" s="59"/>
      <c r="P794" s="59"/>
      <c r="Q794" s="59"/>
      <c r="R794" s="59"/>
      <c r="T794" s="59"/>
      <c r="U794" s="125"/>
      <c r="V794" s="125"/>
      <c r="W794" s="125"/>
      <c r="X794" s="125"/>
      <c r="Y794" s="125"/>
      <c r="Z794" s="125"/>
      <c r="DR794" s="59"/>
    </row>
    <row r="795" spans="1:122" x14ac:dyDescent="0.2">
      <c r="A795" s="96">
        <v>787</v>
      </c>
      <c r="B795" s="132"/>
      <c r="C795" s="132"/>
      <c r="D795" s="132"/>
      <c r="E795" s="132"/>
      <c r="F795" s="132"/>
      <c r="G795" s="59"/>
      <c r="H795" s="59"/>
      <c r="I795" s="59"/>
      <c r="J795" s="59"/>
      <c r="K795" s="59"/>
      <c r="L795" s="59"/>
      <c r="M795" s="59"/>
      <c r="N795" s="59"/>
      <c r="O795" s="59"/>
      <c r="P795" s="59"/>
      <c r="Q795" s="59"/>
      <c r="R795" s="59"/>
      <c r="T795" s="59"/>
      <c r="U795" s="125"/>
      <c r="V795" s="125"/>
      <c r="W795" s="125"/>
      <c r="X795" s="125"/>
      <c r="Y795" s="125"/>
      <c r="Z795" s="125"/>
      <c r="DR795" s="59"/>
    </row>
    <row r="796" spans="1:122" x14ac:dyDescent="0.2">
      <c r="A796" s="96">
        <v>788</v>
      </c>
      <c r="B796" s="132"/>
      <c r="C796" s="132"/>
      <c r="D796" s="132"/>
      <c r="E796" s="132"/>
      <c r="F796" s="132"/>
      <c r="G796" s="59"/>
      <c r="H796" s="59"/>
      <c r="I796" s="59"/>
      <c r="J796" s="59"/>
      <c r="K796" s="59"/>
      <c r="L796" s="59"/>
      <c r="M796" s="59"/>
      <c r="N796" s="59"/>
      <c r="O796" s="59"/>
      <c r="P796" s="59"/>
      <c r="Q796" s="59"/>
      <c r="R796" s="59"/>
      <c r="T796" s="59"/>
      <c r="U796" s="125"/>
      <c r="V796" s="125"/>
      <c r="W796" s="125"/>
      <c r="X796" s="125"/>
      <c r="Y796" s="125"/>
      <c r="Z796" s="125"/>
      <c r="DR796" s="59"/>
    </row>
    <row r="797" spans="1:122" x14ac:dyDescent="0.2">
      <c r="A797" s="96">
        <v>789</v>
      </c>
      <c r="B797" s="132"/>
      <c r="C797" s="132"/>
      <c r="D797" s="132"/>
      <c r="E797" s="132"/>
      <c r="F797" s="132"/>
      <c r="G797" s="59"/>
      <c r="H797" s="59"/>
      <c r="I797" s="59"/>
      <c r="J797" s="59"/>
      <c r="K797" s="59"/>
      <c r="L797" s="59"/>
      <c r="M797" s="59"/>
      <c r="N797" s="59"/>
      <c r="O797" s="59"/>
      <c r="P797" s="59"/>
      <c r="Q797" s="59"/>
      <c r="R797" s="59"/>
      <c r="T797" s="59"/>
      <c r="U797" s="125"/>
      <c r="V797" s="125"/>
      <c r="W797" s="125"/>
      <c r="X797" s="125"/>
      <c r="Y797" s="125"/>
      <c r="Z797" s="125"/>
      <c r="DR797" s="59"/>
    </row>
    <row r="798" spans="1:122" x14ac:dyDescent="0.2">
      <c r="A798" s="96">
        <v>790</v>
      </c>
      <c r="B798" s="132"/>
      <c r="C798" s="132"/>
      <c r="D798" s="132"/>
      <c r="E798" s="132"/>
      <c r="F798" s="132"/>
      <c r="G798" s="59"/>
      <c r="H798" s="59"/>
      <c r="I798" s="59"/>
      <c r="J798" s="59"/>
      <c r="K798" s="59"/>
      <c r="L798" s="59"/>
      <c r="M798" s="59"/>
      <c r="N798" s="59"/>
      <c r="O798" s="59"/>
      <c r="P798" s="59"/>
      <c r="Q798" s="59"/>
      <c r="R798" s="59"/>
      <c r="T798" s="59"/>
      <c r="U798" s="125"/>
      <c r="V798" s="125"/>
      <c r="W798" s="125"/>
      <c r="X798" s="125"/>
      <c r="Y798" s="125"/>
      <c r="Z798" s="125"/>
      <c r="DR798" s="59"/>
    </row>
    <row r="799" spans="1:122" x14ac:dyDescent="0.2">
      <c r="A799" s="96">
        <v>791</v>
      </c>
      <c r="B799" s="132"/>
      <c r="C799" s="132"/>
      <c r="D799" s="132"/>
      <c r="E799" s="132"/>
      <c r="F799" s="132"/>
      <c r="G799" s="59"/>
      <c r="H799" s="59"/>
      <c r="I799" s="59"/>
      <c r="J799" s="59"/>
      <c r="K799" s="59"/>
      <c r="L799" s="59"/>
      <c r="M799" s="59"/>
      <c r="N799" s="59"/>
      <c r="O799" s="59"/>
      <c r="P799" s="59"/>
      <c r="Q799" s="59"/>
      <c r="R799" s="59"/>
      <c r="T799" s="59"/>
      <c r="U799" s="125"/>
      <c r="V799" s="125"/>
      <c r="W799" s="125"/>
      <c r="X799" s="125"/>
      <c r="Y799" s="125"/>
      <c r="Z799" s="125"/>
      <c r="DR799" s="59"/>
    </row>
    <row r="800" spans="1:122" x14ac:dyDescent="0.2">
      <c r="A800" s="96">
        <v>792</v>
      </c>
      <c r="B800" s="132"/>
      <c r="C800" s="132"/>
      <c r="D800" s="132"/>
      <c r="E800" s="132"/>
      <c r="F800" s="132"/>
      <c r="G800" s="59"/>
      <c r="H800" s="59"/>
      <c r="I800" s="59"/>
      <c r="J800" s="59"/>
      <c r="K800" s="59"/>
      <c r="L800" s="59"/>
      <c r="M800" s="59"/>
      <c r="N800" s="59"/>
      <c r="O800" s="59"/>
      <c r="P800" s="59"/>
      <c r="Q800" s="59"/>
      <c r="R800" s="59"/>
      <c r="T800" s="59"/>
      <c r="U800" s="125"/>
      <c r="V800" s="125"/>
      <c r="W800" s="125"/>
      <c r="X800" s="125"/>
      <c r="Y800" s="125"/>
      <c r="Z800" s="125"/>
      <c r="DR800" s="59"/>
    </row>
    <row r="801" spans="1:122" x14ac:dyDescent="0.2">
      <c r="A801" s="96">
        <v>793</v>
      </c>
      <c r="B801" s="132"/>
      <c r="C801" s="132"/>
      <c r="D801" s="132"/>
      <c r="E801" s="132"/>
      <c r="F801" s="132"/>
      <c r="G801" s="59"/>
      <c r="H801" s="59"/>
      <c r="I801" s="59"/>
      <c r="J801" s="59"/>
      <c r="K801" s="59"/>
      <c r="L801" s="59"/>
      <c r="M801" s="59"/>
      <c r="N801" s="59"/>
      <c r="O801" s="59"/>
      <c r="P801" s="59"/>
      <c r="Q801" s="59"/>
      <c r="R801" s="59"/>
      <c r="T801" s="59"/>
      <c r="U801" s="125"/>
      <c r="V801" s="125"/>
      <c r="W801" s="125"/>
      <c r="X801" s="125"/>
      <c r="Y801" s="125"/>
      <c r="Z801" s="125"/>
      <c r="DR801" s="59"/>
    </row>
    <row r="802" spans="1:122" x14ac:dyDescent="0.2">
      <c r="A802" s="96">
        <v>794</v>
      </c>
      <c r="B802" s="132"/>
      <c r="C802" s="132"/>
      <c r="D802" s="132"/>
      <c r="E802" s="132"/>
      <c r="F802" s="132"/>
      <c r="G802" s="59"/>
      <c r="H802" s="59"/>
      <c r="I802" s="59"/>
      <c r="J802" s="59"/>
      <c r="K802" s="59"/>
      <c r="L802" s="59"/>
      <c r="M802" s="59"/>
      <c r="N802" s="59"/>
      <c r="O802" s="59"/>
      <c r="P802" s="59"/>
      <c r="Q802" s="59"/>
      <c r="R802" s="59"/>
      <c r="T802" s="59"/>
      <c r="U802" s="125"/>
      <c r="V802" s="125"/>
      <c r="W802" s="125"/>
      <c r="X802" s="125"/>
      <c r="Y802" s="125"/>
      <c r="Z802" s="125"/>
      <c r="DR802" s="59"/>
    </row>
    <row r="803" spans="1:122" x14ac:dyDescent="0.2">
      <c r="A803" s="96">
        <v>795</v>
      </c>
      <c r="B803" s="132"/>
      <c r="C803" s="132"/>
      <c r="D803" s="132"/>
      <c r="E803" s="132"/>
      <c r="F803" s="132"/>
      <c r="G803" s="59"/>
      <c r="H803" s="59"/>
      <c r="I803" s="59"/>
      <c r="J803" s="59"/>
      <c r="K803" s="59"/>
      <c r="L803" s="59"/>
      <c r="M803" s="59"/>
      <c r="N803" s="59"/>
      <c r="O803" s="59"/>
      <c r="P803" s="59"/>
      <c r="Q803" s="59"/>
      <c r="R803" s="59"/>
      <c r="T803" s="59"/>
      <c r="U803" s="125"/>
      <c r="V803" s="125"/>
      <c r="W803" s="125"/>
      <c r="X803" s="125"/>
      <c r="Y803" s="125"/>
      <c r="Z803" s="125"/>
      <c r="DR803" s="59"/>
    </row>
    <row r="804" spans="1:122" x14ac:dyDescent="0.2">
      <c r="A804" s="96">
        <v>796</v>
      </c>
      <c r="B804" s="132"/>
      <c r="C804" s="132"/>
      <c r="D804" s="132"/>
      <c r="E804" s="132"/>
      <c r="F804" s="132"/>
      <c r="G804" s="59"/>
      <c r="H804" s="59"/>
      <c r="I804" s="59"/>
      <c r="J804" s="59"/>
      <c r="K804" s="59"/>
      <c r="L804" s="59"/>
      <c r="M804" s="59"/>
      <c r="N804" s="59"/>
      <c r="O804" s="59"/>
      <c r="P804" s="59"/>
      <c r="Q804" s="59"/>
      <c r="R804" s="59"/>
      <c r="T804" s="59"/>
      <c r="U804" s="125"/>
      <c r="V804" s="125"/>
      <c r="W804" s="125"/>
      <c r="X804" s="125"/>
      <c r="Y804" s="125"/>
      <c r="Z804" s="125"/>
      <c r="DR804" s="59"/>
    </row>
    <row r="805" spans="1:122" x14ac:dyDescent="0.2">
      <c r="A805" s="96">
        <v>797</v>
      </c>
      <c r="B805" s="132"/>
      <c r="C805" s="132"/>
      <c r="D805" s="132"/>
      <c r="E805" s="132"/>
      <c r="F805" s="132"/>
      <c r="G805" s="59"/>
      <c r="H805" s="59"/>
      <c r="I805" s="59"/>
      <c r="J805" s="59"/>
      <c r="K805" s="59"/>
      <c r="L805" s="59"/>
      <c r="M805" s="59"/>
      <c r="N805" s="59"/>
      <c r="O805" s="59"/>
      <c r="P805" s="59"/>
      <c r="Q805" s="59"/>
      <c r="R805" s="59"/>
      <c r="T805" s="59"/>
      <c r="U805" s="125"/>
      <c r="V805" s="125"/>
      <c r="W805" s="125"/>
      <c r="X805" s="125"/>
      <c r="Y805" s="125"/>
      <c r="Z805" s="125"/>
      <c r="DR805" s="59"/>
    </row>
    <row r="806" spans="1:122" x14ac:dyDescent="0.2">
      <c r="A806" s="96">
        <v>798</v>
      </c>
      <c r="B806" s="132"/>
      <c r="C806" s="132"/>
      <c r="D806" s="132"/>
      <c r="E806" s="132"/>
      <c r="F806" s="132"/>
      <c r="G806" s="59"/>
      <c r="H806" s="59"/>
      <c r="I806" s="59"/>
      <c r="J806" s="59"/>
      <c r="K806" s="59"/>
      <c r="L806" s="59"/>
      <c r="M806" s="59"/>
      <c r="N806" s="59"/>
      <c r="O806" s="59"/>
      <c r="P806" s="59"/>
      <c r="Q806" s="59"/>
      <c r="R806" s="59"/>
      <c r="T806" s="59"/>
      <c r="U806" s="125"/>
      <c r="V806" s="125"/>
      <c r="W806" s="125"/>
      <c r="X806" s="125"/>
      <c r="Y806" s="125"/>
      <c r="Z806" s="125"/>
      <c r="DR806" s="59"/>
    </row>
    <row r="807" spans="1:122" x14ac:dyDescent="0.2">
      <c r="A807" s="96">
        <v>799</v>
      </c>
      <c r="B807" s="132"/>
      <c r="C807" s="132"/>
      <c r="D807" s="132"/>
      <c r="E807" s="132"/>
      <c r="F807" s="132"/>
      <c r="G807" s="59"/>
      <c r="H807" s="59"/>
      <c r="I807" s="59"/>
      <c r="J807" s="59"/>
      <c r="K807" s="59"/>
      <c r="L807" s="59"/>
      <c r="M807" s="59"/>
      <c r="N807" s="59"/>
      <c r="O807" s="59"/>
      <c r="P807" s="59"/>
      <c r="Q807" s="59"/>
      <c r="R807" s="59"/>
      <c r="T807" s="59"/>
      <c r="U807" s="125"/>
      <c r="V807" s="125"/>
      <c r="W807" s="125"/>
      <c r="X807" s="125"/>
      <c r="Y807" s="125"/>
      <c r="Z807" s="125"/>
      <c r="DR807" s="59"/>
    </row>
    <row r="808" spans="1:122" x14ac:dyDescent="0.2">
      <c r="A808" s="96">
        <v>800</v>
      </c>
      <c r="B808" s="132"/>
      <c r="C808" s="132"/>
      <c r="D808" s="132"/>
      <c r="E808" s="132"/>
      <c r="F808" s="132"/>
      <c r="G808" s="59"/>
      <c r="H808" s="59"/>
      <c r="I808" s="59"/>
      <c r="J808" s="59"/>
      <c r="K808" s="59"/>
      <c r="L808" s="59"/>
      <c r="M808" s="59"/>
      <c r="N808" s="59"/>
      <c r="O808" s="59"/>
      <c r="P808" s="59"/>
      <c r="Q808" s="59"/>
      <c r="R808" s="59"/>
      <c r="T808" s="59"/>
      <c r="U808" s="125"/>
      <c r="V808" s="125"/>
      <c r="W808" s="125"/>
      <c r="X808" s="125"/>
      <c r="Y808" s="125"/>
      <c r="Z808" s="125"/>
      <c r="DR808" s="59"/>
    </row>
    <row r="809" spans="1:122" x14ac:dyDescent="0.2">
      <c r="A809" s="96">
        <v>801</v>
      </c>
      <c r="B809" s="132"/>
      <c r="C809" s="132"/>
      <c r="D809" s="132"/>
      <c r="E809" s="132"/>
      <c r="F809" s="132"/>
      <c r="G809" s="59"/>
      <c r="H809" s="59"/>
      <c r="I809" s="59"/>
      <c r="J809" s="59"/>
      <c r="K809" s="59"/>
      <c r="L809" s="59"/>
      <c r="M809" s="59"/>
      <c r="N809" s="59"/>
      <c r="O809" s="59"/>
      <c r="P809" s="59"/>
      <c r="Q809" s="59"/>
      <c r="R809" s="59"/>
      <c r="T809" s="59"/>
      <c r="U809" s="125"/>
      <c r="V809" s="125"/>
      <c r="W809" s="125"/>
      <c r="X809" s="125"/>
      <c r="Y809" s="125"/>
      <c r="Z809" s="125"/>
      <c r="DR809" s="59"/>
    </row>
    <row r="810" spans="1:122" x14ac:dyDescent="0.2">
      <c r="A810" s="96">
        <v>802</v>
      </c>
      <c r="B810" s="132"/>
      <c r="C810" s="132"/>
      <c r="D810" s="132"/>
      <c r="E810" s="132"/>
      <c r="F810" s="132"/>
      <c r="G810" s="59"/>
      <c r="H810" s="59"/>
      <c r="I810" s="59"/>
      <c r="J810" s="59"/>
      <c r="K810" s="59"/>
      <c r="L810" s="59"/>
      <c r="M810" s="59"/>
      <c r="N810" s="59"/>
      <c r="O810" s="59"/>
      <c r="P810" s="59"/>
      <c r="Q810" s="59"/>
      <c r="R810" s="59"/>
      <c r="T810" s="59"/>
      <c r="U810" s="125"/>
      <c r="V810" s="125"/>
      <c r="W810" s="125"/>
      <c r="X810" s="125"/>
      <c r="Y810" s="125"/>
      <c r="Z810" s="125"/>
      <c r="DR810" s="59"/>
    </row>
    <row r="811" spans="1:122" x14ac:dyDescent="0.2">
      <c r="A811" s="96">
        <v>803</v>
      </c>
      <c r="B811" s="132"/>
      <c r="C811" s="132"/>
      <c r="D811" s="132"/>
      <c r="E811" s="132"/>
      <c r="F811" s="132"/>
      <c r="G811" s="59"/>
      <c r="H811" s="59"/>
      <c r="I811" s="59"/>
      <c r="J811" s="59"/>
      <c r="K811" s="59"/>
      <c r="L811" s="59"/>
      <c r="M811" s="59"/>
      <c r="N811" s="59"/>
      <c r="O811" s="59"/>
      <c r="P811" s="59"/>
      <c r="Q811" s="59"/>
      <c r="R811" s="59"/>
      <c r="T811" s="59"/>
      <c r="U811" s="125"/>
      <c r="V811" s="125"/>
      <c r="W811" s="125"/>
      <c r="X811" s="125"/>
      <c r="Y811" s="125"/>
      <c r="Z811" s="125"/>
      <c r="DR811" s="59"/>
    </row>
    <row r="812" spans="1:122" x14ac:dyDescent="0.2">
      <c r="A812" s="96">
        <v>804</v>
      </c>
      <c r="B812" s="132"/>
      <c r="C812" s="132"/>
      <c r="D812" s="132"/>
      <c r="E812" s="132"/>
      <c r="F812" s="132"/>
      <c r="G812" s="59"/>
      <c r="H812" s="59"/>
      <c r="I812" s="59"/>
      <c r="J812" s="59"/>
      <c r="K812" s="59"/>
      <c r="L812" s="59"/>
      <c r="M812" s="59"/>
      <c r="N812" s="59"/>
      <c r="O812" s="59"/>
      <c r="P812" s="59"/>
      <c r="Q812" s="59"/>
      <c r="R812" s="59"/>
      <c r="T812" s="59"/>
      <c r="U812" s="125"/>
      <c r="V812" s="125"/>
      <c r="W812" s="125"/>
      <c r="X812" s="125"/>
      <c r="Y812" s="125"/>
      <c r="Z812" s="125"/>
      <c r="DR812" s="59"/>
    </row>
    <row r="813" spans="1:122" x14ac:dyDescent="0.2">
      <c r="A813" s="96">
        <v>805</v>
      </c>
      <c r="B813" s="132"/>
      <c r="C813" s="132"/>
      <c r="D813" s="132"/>
      <c r="E813" s="132"/>
      <c r="F813" s="132"/>
      <c r="G813" s="59"/>
      <c r="H813" s="59"/>
      <c r="I813" s="59"/>
      <c r="J813" s="59"/>
      <c r="K813" s="59"/>
      <c r="L813" s="59"/>
      <c r="M813" s="59"/>
      <c r="N813" s="59"/>
      <c r="O813" s="59"/>
      <c r="P813" s="59"/>
      <c r="Q813" s="59"/>
      <c r="R813" s="59"/>
      <c r="T813" s="59"/>
      <c r="U813" s="125"/>
      <c r="V813" s="125"/>
      <c r="W813" s="125"/>
      <c r="X813" s="125"/>
      <c r="Y813" s="125"/>
      <c r="Z813" s="125"/>
      <c r="DR813" s="59"/>
    </row>
    <row r="814" spans="1:122" x14ac:dyDescent="0.2">
      <c r="A814" s="96">
        <v>806</v>
      </c>
      <c r="B814" s="132"/>
      <c r="C814" s="132"/>
      <c r="D814" s="132"/>
      <c r="E814" s="132"/>
      <c r="F814" s="132"/>
      <c r="G814" s="59"/>
      <c r="H814" s="59"/>
      <c r="I814" s="59"/>
      <c r="J814" s="59"/>
      <c r="K814" s="59"/>
      <c r="L814" s="59"/>
      <c r="M814" s="59"/>
      <c r="N814" s="59"/>
      <c r="O814" s="59"/>
      <c r="P814" s="59"/>
      <c r="Q814" s="59"/>
      <c r="R814" s="59"/>
      <c r="T814" s="59"/>
      <c r="U814" s="125"/>
      <c r="V814" s="125"/>
      <c r="W814" s="125"/>
      <c r="X814" s="125"/>
      <c r="Y814" s="125"/>
      <c r="Z814" s="125"/>
      <c r="DR814" s="59"/>
    </row>
    <row r="815" spans="1:122" x14ac:dyDescent="0.2">
      <c r="A815" s="96">
        <v>807</v>
      </c>
      <c r="B815" s="132"/>
      <c r="C815" s="132"/>
      <c r="D815" s="132"/>
      <c r="E815" s="132"/>
      <c r="F815" s="132"/>
      <c r="G815" s="59"/>
      <c r="H815" s="59"/>
      <c r="I815" s="59"/>
      <c r="J815" s="59"/>
      <c r="K815" s="59"/>
      <c r="L815" s="59"/>
      <c r="M815" s="59"/>
      <c r="N815" s="59"/>
      <c r="O815" s="59"/>
      <c r="P815" s="59"/>
      <c r="Q815" s="59"/>
      <c r="R815" s="59"/>
      <c r="T815" s="59"/>
      <c r="U815" s="125"/>
      <c r="V815" s="125"/>
      <c r="W815" s="125"/>
      <c r="X815" s="125"/>
      <c r="Y815" s="125"/>
      <c r="Z815" s="125"/>
      <c r="DR815" s="59"/>
    </row>
    <row r="816" spans="1:122" x14ac:dyDescent="0.2">
      <c r="A816" s="96">
        <v>808</v>
      </c>
      <c r="B816" s="132"/>
      <c r="C816" s="132"/>
      <c r="D816" s="132"/>
      <c r="E816" s="132"/>
      <c r="F816" s="132"/>
      <c r="G816" s="59"/>
      <c r="H816" s="59"/>
      <c r="I816" s="59"/>
      <c r="J816" s="59"/>
      <c r="K816" s="59"/>
      <c r="L816" s="59"/>
      <c r="M816" s="59"/>
      <c r="N816" s="59"/>
      <c r="O816" s="59"/>
      <c r="P816" s="59"/>
      <c r="Q816" s="59"/>
      <c r="R816" s="59"/>
      <c r="T816" s="59"/>
      <c r="U816" s="125"/>
      <c r="V816" s="125"/>
      <c r="W816" s="125"/>
      <c r="X816" s="125"/>
      <c r="Y816" s="125"/>
      <c r="Z816" s="125"/>
      <c r="DR816" s="59"/>
    </row>
    <row r="817" spans="1:122" x14ac:dyDescent="0.2">
      <c r="A817" s="96">
        <v>809</v>
      </c>
      <c r="B817" s="132"/>
      <c r="C817" s="132"/>
      <c r="D817" s="132"/>
      <c r="E817" s="132"/>
      <c r="F817" s="132"/>
      <c r="G817" s="59"/>
      <c r="H817" s="59"/>
      <c r="I817" s="59"/>
      <c r="J817" s="59"/>
      <c r="K817" s="59"/>
      <c r="L817" s="59"/>
      <c r="M817" s="59"/>
      <c r="N817" s="59"/>
      <c r="O817" s="59"/>
      <c r="P817" s="59"/>
      <c r="Q817" s="59"/>
      <c r="R817" s="59"/>
      <c r="T817" s="59"/>
      <c r="U817" s="125"/>
      <c r="V817" s="125"/>
      <c r="W817" s="125"/>
      <c r="X817" s="125"/>
      <c r="Y817" s="125"/>
      <c r="Z817" s="125"/>
      <c r="DR817" s="59"/>
    </row>
    <row r="818" spans="1:122" x14ac:dyDescent="0.2">
      <c r="A818" s="96">
        <v>810</v>
      </c>
      <c r="B818" s="132"/>
      <c r="C818" s="132"/>
      <c r="D818" s="132"/>
      <c r="E818" s="132"/>
      <c r="F818" s="132"/>
      <c r="G818" s="59"/>
      <c r="H818" s="59"/>
      <c r="I818" s="59"/>
      <c r="J818" s="59"/>
      <c r="K818" s="59"/>
      <c r="L818" s="59"/>
      <c r="M818" s="59"/>
      <c r="N818" s="59"/>
      <c r="O818" s="59"/>
      <c r="P818" s="59"/>
      <c r="Q818" s="59"/>
      <c r="R818" s="59"/>
      <c r="T818" s="59"/>
      <c r="U818" s="125"/>
      <c r="V818" s="125"/>
      <c r="W818" s="125"/>
      <c r="X818" s="125"/>
      <c r="Y818" s="125"/>
      <c r="Z818" s="125"/>
      <c r="DR818" s="59"/>
    </row>
    <row r="819" spans="1:122" x14ac:dyDescent="0.2">
      <c r="A819" s="96">
        <v>811</v>
      </c>
      <c r="B819" s="132"/>
      <c r="C819" s="132"/>
      <c r="D819" s="132"/>
      <c r="E819" s="132"/>
      <c r="F819" s="132"/>
      <c r="G819" s="59"/>
      <c r="H819" s="59"/>
      <c r="I819" s="59"/>
      <c r="J819" s="59"/>
      <c r="K819" s="59"/>
      <c r="L819" s="59"/>
      <c r="M819" s="59"/>
      <c r="N819" s="59"/>
      <c r="O819" s="59"/>
      <c r="P819" s="59"/>
      <c r="Q819" s="59"/>
      <c r="R819" s="59"/>
      <c r="T819" s="59"/>
      <c r="U819" s="125"/>
      <c r="V819" s="125"/>
      <c r="W819" s="125"/>
      <c r="X819" s="125"/>
      <c r="Y819" s="125"/>
      <c r="Z819" s="125"/>
      <c r="DR819" s="59"/>
    </row>
    <row r="820" spans="1:122" x14ac:dyDescent="0.2">
      <c r="A820" s="96">
        <v>812</v>
      </c>
      <c r="B820" s="132"/>
      <c r="C820" s="132"/>
      <c r="D820" s="132"/>
      <c r="E820" s="132"/>
      <c r="F820" s="132"/>
      <c r="G820" s="59"/>
      <c r="H820" s="59"/>
      <c r="I820" s="59"/>
      <c r="J820" s="59"/>
      <c r="K820" s="59"/>
      <c r="L820" s="59"/>
      <c r="M820" s="59"/>
      <c r="N820" s="59"/>
      <c r="O820" s="59"/>
      <c r="P820" s="59"/>
      <c r="Q820" s="59"/>
      <c r="R820" s="59"/>
      <c r="T820" s="59"/>
      <c r="U820" s="125"/>
      <c r="V820" s="125"/>
      <c r="W820" s="125"/>
      <c r="X820" s="125"/>
      <c r="Y820" s="125"/>
      <c r="Z820" s="125"/>
      <c r="DR820" s="59"/>
    </row>
    <row r="821" spans="1:122" x14ac:dyDescent="0.2">
      <c r="A821" s="96">
        <v>813</v>
      </c>
      <c r="B821" s="132"/>
      <c r="C821" s="132"/>
      <c r="D821" s="132"/>
      <c r="E821" s="132"/>
      <c r="F821" s="132"/>
      <c r="G821" s="59"/>
      <c r="H821" s="59"/>
      <c r="I821" s="59"/>
      <c r="J821" s="59"/>
      <c r="K821" s="59"/>
      <c r="L821" s="59"/>
      <c r="M821" s="59"/>
      <c r="N821" s="59"/>
      <c r="O821" s="59"/>
      <c r="P821" s="59"/>
      <c r="Q821" s="59"/>
      <c r="R821" s="59"/>
      <c r="T821" s="59"/>
      <c r="U821" s="125"/>
      <c r="V821" s="125"/>
      <c r="W821" s="125"/>
      <c r="X821" s="125"/>
      <c r="Y821" s="125"/>
      <c r="Z821" s="125"/>
      <c r="DR821" s="59"/>
    </row>
    <row r="822" spans="1:122" x14ac:dyDescent="0.2">
      <c r="A822" s="96">
        <v>814</v>
      </c>
      <c r="B822" s="132"/>
      <c r="C822" s="132"/>
      <c r="D822" s="132"/>
      <c r="E822" s="132"/>
      <c r="F822" s="132"/>
      <c r="G822" s="59"/>
      <c r="H822" s="59"/>
      <c r="I822" s="59"/>
      <c r="J822" s="59"/>
      <c r="K822" s="59"/>
      <c r="L822" s="59"/>
      <c r="M822" s="59"/>
      <c r="N822" s="59"/>
      <c r="O822" s="59"/>
      <c r="P822" s="59"/>
      <c r="Q822" s="59"/>
      <c r="R822" s="59"/>
      <c r="T822" s="59"/>
      <c r="U822" s="125"/>
      <c r="V822" s="125"/>
      <c r="W822" s="125"/>
      <c r="X822" s="125"/>
      <c r="Y822" s="125"/>
      <c r="Z822" s="125"/>
      <c r="DR822" s="59"/>
    </row>
    <row r="823" spans="1:122" x14ac:dyDescent="0.2">
      <c r="A823" s="96">
        <v>815</v>
      </c>
      <c r="B823" s="132"/>
      <c r="C823" s="132"/>
      <c r="D823" s="132"/>
      <c r="E823" s="132"/>
      <c r="F823" s="132"/>
      <c r="G823" s="59"/>
      <c r="H823" s="59"/>
      <c r="I823" s="59"/>
      <c r="J823" s="59"/>
      <c r="K823" s="59"/>
      <c r="L823" s="59"/>
      <c r="M823" s="59"/>
      <c r="N823" s="59"/>
      <c r="O823" s="59"/>
      <c r="P823" s="59"/>
      <c r="Q823" s="59"/>
      <c r="R823" s="59"/>
      <c r="T823" s="59"/>
      <c r="U823" s="125"/>
      <c r="V823" s="125"/>
      <c r="W823" s="125"/>
      <c r="X823" s="125"/>
      <c r="Y823" s="125"/>
      <c r="Z823" s="125"/>
      <c r="DR823" s="59"/>
    </row>
    <row r="824" spans="1:122" x14ac:dyDescent="0.2">
      <c r="A824" s="96">
        <v>816</v>
      </c>
      <c r="B824" s="132"/>
      <c r="C824" s="132"/>
      <c r="D824" s="132"/>
      <c r="E824" s="132"/>
      <c r="F824" s="132"/>
      <c r="G824" s="59"/>
      <c r="H824" s="59"/>
      <c r="I824" s="59"/>
      <c r="J824" s="59"/>
      <c r="K824" s="59"/>
      <c r="L824" s="59"/>
      <c r="M824" s="59"/>
      <c r="N824" s="59"/>
      <c r="O824" s="59"/>
      <c r="P824" s="59"/>
      <c r="Q824" s="59"/>
      <c r="R824" s="59"/>
      <c r="T824" s="59"/>
      <c r="U824" s="125"/>
      <c r="V824" s="125"/>
      <c r="W824" s="125"/>
      <c r="X824" s="125"/>
      <c r="Y824" s="125"/>
      <c r="Z824" s="125"/>
      <c r="DR824" s="59"/>
    </row>
    <row r="825" spans="1:122" x14ac:dyDescent="0.2">
      <c r="A825" s="96">
        <v>817</v>
      </c>
      <c r="B825" s="132"/>
      <c r="C825" s="132"/>
      <c r="D825" s="132"/>
      <c r="E825" s="132"/>
      <c r="F825" s="132"/>
      <c r="G825" s="59"/>
      <c r="H825" s="59"/>
      <c r="I825" s="59"/>
      <c r="J825" s="59"/>
      <c r="K825" s="59"/>
      <c r="L825" s="59"/>
      <c r="M825" s="59"/>
      <c r="N825" s="59"/>
      <c r="O825" s="59"/>
      <c r="P825" s="59"/>
      <c r="Q825" s="59"/>
      <c r="R825" s="59"/>
      <c r="T825" s="59"/>
      <c r="U825" s="125"/>
      <c r="V825" s="125"/>
      <c r="W825" s="125"/>
      <c r="X825" s="125"/>
      <c r="Y825" s="125"/>
      <c r="Z825" s="125"/>
      <c r="DR825" s="59"/>
    </row>
    <row r="826" spans="1:122" x14ac:dyDescent="0.2">
      <c r="A826" s="96">
        <v>818</v>
      </c>
      <c r="B826" s="132"/>
      <c r="C826" s="132"/>
      <c r="D826" s="132"/>
      <c r="E826" s="132"/>
      <c r="F826" s="132"/>
      <c r="G826" s="59"/>
      <c r="H826" s="59"/>
      <c r="I826" s="59"/>
      <c r="J826" s="59"/>
      <c r="K826" s="59"/>
      <c r="L826" s="59"/>
      <c r="M826" s="59"/>
      <c r="N826" s="59"/>
      <c r="O826" s="59"/>
      <c r="P826" s="59"/>
      <c r="Q826" s="59"/>
      <c r="R826" s="59"/>
      <c r="T826" s="59"/>
      <c r="U826" s="125"/>
      <c r="V826" s="125"/>
      <c r="W826" s="125"/>
      <c r="X826" s="125"/>
      <c r="Y826" s="125"/>
      <c r="Z826" s="125"/>
      <c r="DR826" s="59"/>
    </row>
    <row r="827" spans="1:122" x14ac:dyDescent="0.2">
      <c r="A827" s="96">
        <v>819</v>
      </c>
      <c r="B827" s="132"/>
      <c r="C827" s="132"/>
      <c r="D827" s="132"/>
      <c r="E827" s="132"/>
      <c r="F827" s="132"/>
      <c r="G827" s="59"/>
      <c r="H827" s="59"/>
      <c r="I827" s="59"/>
      <c r="J827" s="59"/>
      <c r="K827" s="59"/>
      <c r="L827" s="59"/>
      <c r="M827" s="59"/>
      <c r="N827" s="59"/>
      <c r="O827" s="59"/>
      <c r="P827" s="59"/>
      <c r="Q827" s="59"/>
      <c r="R827" s="59"/>
      <c r="T827" s="59"/>
      <c r="U827" s="125"/>
      <c r="V827" s="125"/>
      <c r="W827" s="125"/>
      <c r="X827" s="125"/>
      <c r="Y827" s="125"/>
      <c r="Z827" s="125"/>
      <c r="DR827" s="59"/>
    </row>
    <row r="828" spans="1:122" x14ac:dyDescent="0.2">
      <c r="A828" s="96">
        <v>820</v>
      </c>
      <c r="B828" s="132"/>
      <c r="C828" s="132"/>
      <c r="D828" s="132"/>
      <c r="E828" s="132"/>
      <c r="F828" s="132"/>
      <c r="G828" s="59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T828" s="59"/>
      <c r="U828" s="125"/>
      <c r="V828" s="125"/>
      <c r="W828" s="125"/>
      <c r="X828" s="125"/>
      <c r="Y828" s="125"/>
      <c r="Z828" s="125"/>
      <c r="DR828" s="59"/>
    </row>
    <row r="829" spans="1:122" x14ac:dyDescent="0.2">
      <c r="A829" s="96">
        <v>821</v>
      </c>
      <c r="B829" s="132"/>
      <c r="C829" s="132"/>
      <c r="D829" s="132"/>
      <c r="E829" s="132"/>
      <c r="F829" s="132"/>
      <c r="G829" s="59"/>
      <c r="H829" s="59"/>
      <c r="I829" s="59"/>
      <c r="J829" s="59"/>
      <c r="K829" s="59"/>
      <c r="L829" s="59"/>
      <c r="M829" s="59"/>
      <c r="N829" s="59"/>
      <c r="O829" s="59"/>
      <c r="P829" s="59"/>
      <c r="Q829" s="59"/>
      <c r="R829" s="59"/>
      <c r="T829" s="59"/>
      <c r="U829" s="125"/>
      <c r="V829" s="125"/>
      <c r="W829" s="125"/>
      <c r="X829" s="125"/>
      <c r="Y829" s="125"/>
      <c r="Z829" s="125"/>
      <c r="DR829" s="59"/>
    </row>
    <row r="830" spans="1:122" x14ac:dyDescent="0.2">
      <c r="A830" s="96">
        <v>822</v>
      </c>
      <c r="B830" s="132"/>
      <c r="C830" s="132"/>
      <c r="D830" s="132"/>
      <c r="E830" s="132"/>
      <c r="F830" s="132"/>
      <c r="G830" s="59"/>
      <c r="H830" s="59"/>
      <c r="I830" s="59"/>
      <c r="J830" s="59"/>
      <c r="K830" s="59"/>
      <c r="L830" s="59"/>
      <c r="M830" s="59"/>
      <c r="N830" s="59"/>
      <c r="O830" s="59"/>
      <c r="P830" s="59"/>
      <c r="Q830" s="59"/>
      <c r="R830" s="59"/>
      <c r="T830" s="59"/>
      <c r="U830" s="125"/>
      <c r="V830" s="125"/>
      <c r="W830" s="125"/>
      <c r="X830" s="125"/>
      <c r="Y830" s="125"/>
      <c r="Z830" s="125"/>
      <c r="DR830" s="59"/>
    </row>
    <row r="831" spans="1:122" x14ac:dyDescent="0.2">
      <c r="A831" s="96">
        <v>823</v>
      </c>
      <c r="B831" s="132"/>
      <c r="C831" s="132"/>
      <c r="D831" s="132"/>
      <c r="E831" s="132"/>
      <c r="F831" s="132"/>
      <c r="G831" s="59"/>
      <c r="H831" s="59"/>
      <c r="I831" s="59"/>
      <c r="J831" s="59"/>
      <c r="K831" s="59"/>
      <c r="L831" s="59"/>
      <c r="M831" s="59"/>
      <c r="N831" s="59"/>
      <c r="O831" s="59"/>
      <c r="P831" s="59"/>
      <c r="Q831" s="59"/>
      <c r="R831" s="59"/>
      <c r="T831" s="59"/>
      <c r="U831" s="125"/>
      <c r="V831" s="125"/>
      <c r="W831" s="125"/>
      <c r="X831" s="125"/>
      <c r="Y831" s="125"/>
      <c r="Z831" s="125"/>
      <c r="DR831" s="59"/>
    </row>
    <row r="832" spans="1:122" x14ac:dyDescent="0.2">
      <c r="A832" s="96">
        <v>824</v>
      </c>
      <c r="B832" s="132"/>
      <c r="C832" s="132"/>
      <c r="D832" s="132"/>
      <c r="E832" s="132"/>
      <c r="F832" s="132"/>
      <c r="G832" s="59"/>
      <c r="H832" s="59"/>
      <c r="I832" s="59"/>
      <c r="J832" s="59"/>
      <c r="K832" s="59"/>
      <c r="L832" s="59"/>
      <c r="M832" s="59"/>
      <c r="N832" s="59"/>
      <c r="O832" s="59"/>
      <c r="P832" s="59"/>
      <c r="Q832" s="59"/>
      <c r="R832" s="59"/>
      <c r="T832" s="59"/>
      <c r="U832" s="125"/>
      <c r="V832" s="125"/>
      <c r="W832" s="125"/>
      <c r="X832" s="125"/>
      <c r="Y832" s="125"/>
      <c r="Z832" s="125"/>
      <c r="DR832" s="59"/>
    </row>
    <row r="833" spans="1:122" x14ac:dyDescent="0.2">
      <c r="A833" s="96">
        <v>825</v>
      </c>
      <c r="B833" s="132"/>
      <c r="C833" s="132"/>
      <c r="D833" s="132"/>
      <c r="E833" s="132"/>
      <c r="F833" s="132"/>
      <c r="G833" s="59"/>
      <c r="H833" s="59"/>
      <c r="I833" s="59"/>
      <c r="J833" s="59"/>
      <c r="K833" s="59"/>
      <c r="L833" s="59"/>
      <c r="M833" s="59"/>
      <c r="N833" s="59"/>
      <c r="O833" s="59"/>
      <c r="P833" s="59"/>
      <c r="Q833" s="59"/>
      <c r="R833" s="59"/>
      <c r="T833" s="59"/>
      <c r="U833" s="125"/>
      <c r="V833" s="125"/>
      <c r="W833" s="125"/>
      <c r="X833" s="125"/>
      <c r="Y833" s="125"/>
      <c r="Z833" s="125"/>
      <c r="DR833" s="59"/>
    </row>
    <row r="834" spans="1:122" x14ac:dyDescent="0.2">
      <c r="A834" s="96">
        <v>826</v>
      </c>
      <c r="B834" s="132"/>
      <c r="C834" s="132"/>
      <c r="D834" s="132"/>
      <c r="E834" s="132"/>
      <c r="F834" s="132"/>
      <c r="G834" s="59"/>
      <c r="H834" s="59"/>
      <c r="I834" s="59"/>
      <c r="J834" s="59"/>
      <c r="K834" s="59"/>
      <c r="L834" s="59"/>
      <c r="M834" s="59"/>
      <c r="N834" s="59"/>
      <c r="O834" s="59"/>
      <c r="P834" s="59"/>
      <c r="Q834" s="59"/>
      <c r="R834" s="59"/>
      <c r="T834" s="59"/>
      <c r="U834" s="125"/>
      <c r="V834" s="125"/>
      <c r="W834" s="125"/>
      <c r="X834" s="125"/>
      <c r="Y834" s="125"/>
      <c r="Z834" s="125"/>
      <c r="DR834" s="59"/>
    </row>
    <row r="835" spans="1:122" x14ac:dyDescent="0.2">
      <c r="A835" s="96">
        <v>827</v>
      </c>
      <c r="B835" s="132"/>
      <c r="C835" s="132"/>
      <c r="D835" s="132"/>
      <c r="E835" s="132"/>
      <c r="F835" s="132"/>
      <c r="G835" s="59"/>
      <c r="H835" s="59"/>
      <c r="I835" s="59"/>
      <c r="J835" s="59"/>
      <c r="K835" s="59"/>
      <c r="L835" s="59"/>
      <c r="M835" s="59"/>
      <c r="N835" s="59"/>
      <c r="O835" s="59"/>
      <c r="P835" s="59"/>
      <c r="Q835" s="59"/>
      <c r="R835" s="59"/>
      <c r="T835" s="59"/>
      <c r="U835" s="125"/>
      <c r="V835" s="125"/>
      <c r="W835" s="125"/>
      <c r="X835" s="125"/>
      <c r="Y835" s="125"/>
      <c r="Z835" s="125"/>
      <c r="DR835" s="59"/>
    </row>
    <row r="836" spans="1:122" x14ac:dyDescent="0.2">
      <c r="A836" s="96">
        <v>828</v>
      </c>
      <c r="B836" s="132"/>
      <c r="C836" s="132"/>
      <c r="D836" s="132"/>
      <c r="E836" s="132"/>
      <c r="F836" s="132"/>
      <c r="G836" s="59"/>
      <c r="H836" s="59"/>
      <c r="I836" s="59"/>
      <c r="J836" s="59"/>
      <c r="K836" s="59"/>
      <c r="L836" s="59"/>
      <c r="M836" s="59"/>
      <c r="N836" s="59"/>
      <c r="O836" s="59"/>
      <c r="P836" s="59"/>
      <c r="Q836" s="59"/>
      <c r="R836" s="59"/>
      <c r="T836" s="59"/>
      <c r="U836" s="125"/>
      <c r="V836" s="125"/>
      <c r="W836" s="125"/>
      <c r="X836" s="125"/>
      <c r="Y836" s="125"/>
      <c r="Z836" s="125"/>
      <c r="DR836" s="59"/>
    </row>
    <row r="837" spans="1:122" x14ac:dyDescent="0.2">
      <c r="A837" s="96">
        <v>829</v>
      </c>
      <c r="B837" s="132"/>
      <c r="C837" s="132"/>
      <c r="D837" s="132"/>
      <c r="E837" s="132"/>
      <c r="F837" s="132"/>
      <c r="G837" s="59"/>
      <c r="H837" s="59"/>
      <c r="I837" s="59"/>
      <c r="J837" s="59"/>
      <c r="K837" s="59"/>
      <c r="L837" s="59"/>
      <c r="M837" s="59"/>
      <c r="N837" s="59"/>
      <c r="O837" s="59"/>
      <c r="P837" s="59"/>
      <c r="Q837" s="59"/>
      <c r="R837" s="59"/>
      <c r="T837" s="59"/>
      <c r="U837" s="125"/>
      <c r="V837" s="125"/>
      <c r="W837" s="125"/>
      <c r="X837" s="125"/>
      <c r="Y837" s="125"/>
      <c r="Z837" s="125"/>
      <c r="DR837" s="59"/>
    </row>
    <row r="838" spans="1:122" x14ac:dyDescent="0.2">
      <c r="A838" s="96">
        <v>830</v>
      </c>
      <c r="B838" s="132"/>
      <c r="C838" s="132"/>
      <c r="D838" s="132"/>
      <c r="E838" s="132"/>
      <c r="F838" s="132"/>
      <c r="G838" s="59"/>
      <c r="H838" s="59"/>
      <c r="I838" s="59"/>
      <c r="J838" s="59"/>
      <c r="K838" s="59"/>
      <c r="L838" s="59"/>
      <c r="M838" s="59"/>
      <c r="N838" s="59"/>
      <c r="O838" s="59"/>
      <c r="P838" s="59"/>
      <c r="Q838" s="59"/>
      <c r="R838" s="59"/>
      <c r="T838" s="59"/>
      <c r="U838" s="125"/>
      <c r="V838" s="125"/>
      <c r="W838" s="125"/>
      <c r="X838" s="125"/>
      <c r="Y838" s="125"/>
      <c r="Z838" s="125"/>
      <c r="DR838" s="59"/>
    </row>
    <row r="839" spans="1:122" x14ac:dyDescent="0.2">
      <c r="A839" s="96">
        <v>831</v>
      </c>
      <c r="B839" s="132"/>
      <c r="C839" s="132"/>
      <c r="D839" s="132"/>
      <c r="E839" s="132"/>
      <c r="F839" s="132"/>
      <c r="G839" s="59"/>
      <c r="H839" s="59"/>
      <c r="I839" s="59"/>
      <c r="J839" s="59"/>
      <c r="K839" s="59"/>
      <c r="L839" s="59"/>
      <c r="M839" s="59"/>
      <c r="N839" s="59"/>
      <c r="O839" s="59"/>
      <c r="P839" s="59"/>
      <c r="Q839" s="59"/>
      <c r="R839" s="59"/>
      <c r="T839" s="59"/>
      <c r="U839" s="125"/>
      <c r="V839" s="125"/>
      <c r="W839" s="125"/>
      <c r="X839" s="125"/>
      <c r="Y839" s="125"/>
      <c r="Z839" s="125"/>
      <c r="DR839" s="59"/>
    </row>
    <row r="840" spans="1:122" x14ac:dyDescent="0.2">
      <c r="A840" s="96">
        <v>832</v>
      </c>
      <c r="B840" s="132"/>
      <c r="C840" s="132"/>
      <c r="D840" s="132"/>
      <c r="E840" s="132"/>
      <c r="F840" s="132"/>
      <c r="G840" s="59"/>
      <c r="H840" s="59"/>
      <c r="I840" s="59"/>
      <c r="J840" s="59"/>
      <c r="K840" s="59"/>
      <c r="L840" s="59"/>
      <c r="M840" s="59"/>
      <c r="N840" s="59"/>
      <c r="O840" s="59"/>
      <c r="P840" s="59"/>
      <c r="Q840" s="59"/>
      <c r="R840" s="59"/>
      <c r="T840" s="59"/>
      <c r="U840" s="125"/>
      <c r="V840" s="125"/>
      <c r="W840" s="125"/>
      <c r="X840" s="125"/>
      <c r="Y840" s="125"/>
      <c r="Z840" s="125"/>
      <c r="DR840" s="59"/>
    </row>
    <row r="841" spans="1:122" x14ac:dyDescent="0.2">
      <c r="A841" s="96">
        <v>833</v>
      </c>
      <c r="B841" s="132"/>
      <c r="C841" s="132"/>
      <c r="D841" s="132"/>
      <c r="E841" s="132"/>
      <c r="F841" s="132"/>
      <c r="G841" s="59"/>
      <c r="H841" s="59"/>
      <c r="I841" s="59"/>
      <c r="J841" s="59"/>
      <c r="K841" s="59"/>
      <c r="L841" s="59"/>
      <c r="M841" s="59"/>
      <c r="N841" s="59"/>
      <c r="O841" s="59"/>
      <c r="P841" s="59"/>
      <c r="Q841" s="59"/>
      <c r="R841" s="59"/>
      <c r="T841" s="59"/>
      <c r="U841" s="125"/>
      <c r="V841" s="125"/>
      <c r="W841" s="125"/>
      <c r="X841" s="125"/>
      <c r="Y841" s="125"/>
      <c r="Z841" s="125"/>
      <c r="DR841" s="59"/>
    </row>
    <row r="842" spans="1:122" x14ac:dyDescent="0.2">
      <c r="A842" s="96">
        <v>834</v>
      </c>
      <c r="B842" s="132"/>
      <c r="C842" s="132"/>
      <c r="D842" s="132"/>
      <c r="E842" s="132"/>
      <c r="F842" s="132"/>
      <c r="G842" s="59"/>
      <c r="H842" s="59"/>
      <c r="I842" s="59"/>
      <c r="J842" s="59"/>
      <c r="K842" s="59"/>
      <c r="L842" s="59"/>
      <c r="M842" s="59"/>
      <c r="N842" s="59"/>
      <c r="O842" s="59"/>
      <c r="P842" s="59"/>
      <c r="Q842" s="59"/>
      <c r="R842" s="59"/>
      <c r="T842" s="59"/>
      <c r="U842" s="125"/>
      <c r="V842" s="125"/>
      <c r="W842" s="125"/>
      <c r="X842" s="125"/>
      <c r="Y842" s="125"/>
      <c r="Z842" s="125"/>
      <c r="DR842" s="59"/>
    </row>
    <row r="843" spans="1:122" x14ac:dyDescent="0.2">
      <c r="A843" s="96">
        <v>835</v>
      </c>
      <c r="B843" s="132"/>
      <c r="C843" s="132"/>
      <c r="D843" s="132"/>
      <c r="E843" s="132"/>
      <c r="F843" s="132"/>
      <c r="G843" s="59"/>
      <c r="H843" s="59"/>
      <c r="I843" s="59"/>
      <c r="J843" s="59"/>
      <c r="K843" s="59"/>
      <c r="L843" s="59"/>
      <c r="M843" s="59"/>
      <c r="N843" s="59"/>
      <c r="O843" s="59"/>
      <c r="P843" s="59"/>
      <c r="Q843" s="59"/>
      <c r="R843" s="59"/>
      <c r="T843" s="59"/>
      <c r="U843" s="125"/>
      <c r="V843" s="125"/>
      <c r="W843" s="125"/>
      <c r="X843" s="125"/>
      <c r="Y843" s="125"/>
      <c r="Z843" s="125"/>
      <c r="DR843" s="59"/>
    </row>
    <row r="844" spans="1:122" x14ac:dyDescent="0.2">
      <c r="A844" s="96">
        <v>836</v>
      </c>
      <c r="B844" s="132"/>
      <c r="C844" s="132"/>
      <c r="D844" s="132"/>
      <c r="E844" s="132"/>
      <c r="F844" s="132"/>
      <c r="G844" s="59"/>
      <c r="H844" s="59"/>
      <c r="I844" s="59"/>
      <c r="J844" s="59"/>
      <c r="K844" s="59"/>
      <c r="L844" s="59"/>
      <c r="M844" s="59"/>
      <c r="N844" s="59"/>
      <c r="O844" s="59"/>
      <c r="P844" s="59"/>
      <c r="Q844" s="59"/>
      <c r="R844" s="59"/>
      <c r="T844" s="59"/>
      <c r="U844" s="125"/>
      <c r="V844" s="125"/>
      <c r="W844" s="125"/>
      <c r="X844" s="125"/>
      <c r="Y844" s="125"/>
      <c r="Z844" s="125"/>
      <c r="DR844" s="59"/>
    </row>
    <row r="845" spans="1:122" x14ac:dyDescent="0.2">
      <c r="A845" s="96">
        <v>837</v>
      </c>
      <c r="B845" s="132"/>
      <c r="C845" s="132"/>
      <c r="D845" s="132"/>
      <c r="E845" s="132"/>
      <c r="F845" s="132"/>
      <c r="G845" s="59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T845" s="59"/>
      <c r="U845" s="125"/>
      <c r="V845" s="125"/>
      <c r="W845" s="125"/>
      <c r="X845" s="125"/>
      <c r="Y845" s="125"/>
      <c r="Z845" s="125"/>
      <c r="DR845" s="59"/>
    </row>
    <row r="846" spans="1:122" x14ac:dyDescent="0.2">
      <c r="A846" s="96">
        <v>838</v>
      </c>
      <c r="B846" s="132"/>
      <c r="C846" s="132"/>
      <c r="D846" s="132"/>
      <c r="E846" s="132"/>
      <c r="F846" s="132"/>
      <c r="G846" s="59"/>
      <c r="H846" s="59"/>
      <c r="I846" s="59"/>
      <c r="J846" s="59"/>
      <c r="K846" s="59"/>
      <c r="L846" s="59"/>
      <c r="M846" s="59"/>
      <c r="N846" s="59"/>
      <c r="O846" s="59"/>
      <c r="P846" s="59"/>
      <c r="Q846" s="59"/>
      <c r="R846" s="59"/>
      <c r="T846" s="59"/>
      <c r="U846" s="125"/>
      <c r="V846" s="125"/>
      <c r="W846" s="125"/>
      <c r="X846" s="125"/>
      <c r="Y846" s="125"/>
      <c r="Z846" s="125"/>
      <c r="DR846" s="59"/>
    </row>
    <row r="847" spans="1:122" x14ac:dyDescent="0.2">
      <c r="A847" s="96">
        <v>839</v>
      </c>
      <c r="B847" s="132"/>
      <c r="C847" s="132"/>
      <c r="D847" s="132"/>
      <c r="E847" s="132"/>
      <c r="F847" s="132"/>
      <c r="G847" s="59"/>
      <c r="H847" s="59"/>
      <c r="I847" s="59"/>
      <c r="J847" s="59"/>
      <c r="K847" s="59"/>
      <c r="L847" s="59"/>
      <c r="M847" s="59"/>
      <c r="N847" s="59"/>
      <c r="O847" s="59"/>
      <c r="P847" s="59"/>
      <c r="Q847" s="59"/>
      <c r="R847" s="59"/>
      <c r="T847" s="59"/>
      <c r="U847" s="125"/>
      <c r="V847" s="125"/>
      <c r="W847" s="125"/>
      <c r="X847" s="125"/>
      <c r="Y847" s="125"/>
      <c r="Z847" s="125"/>
      <c r="DR847" s="59"/>
    </row>
    <row r="848" spans="1:122" x14ac:dyDescent="0.2">
      <c r="A848" s="96">
        <v>840</v>
      </c>
      <c r="B848" s="132"/>
      <c r="C848" s="132"/>
      <c r="D848" s="132"/>
      <c r="E848" s="132"/>
      <c r="F848" s="132"/>
      <c r="G848" s="59"/>
      <c r="H848" s="59"/>
      <c r="I848" s="59"/>
      <c r="J848" s="59"/>
      <c r="K848" s="59"/>
      <c r="L848" s="59"/>
      <c r="M848" s="59"/>
      <c r="N848" s="59"/>
      <c r="O848" s="59"/>
      <c r="P848" s="59"/>
      <c r="Q848" s="59"/>
      <c r="R848" s="59"/>
      <c r="T848" s="59"/>
      <c r="U848" s="125"/>
      <c r="V848" s="125"/>
      <c r="W848" s="125"/>
      <c r="X848" s="125"/>
      <c r="Y848" s="125"/>
      <c r="Z848" s="125"/>
      <c r="DR848" s="59"/>
    </row>
    <row r="849" spans="1:122" x14ac:dyDescent="0.2">
      <c r="A849" s="96">
        <v>841</v>
      </c>
      <c r="B849" s="132"/>
      <c r="C849" s="132"/>
      <c r="D849" s="132"/>
      <c r="E849" s="132"/>
      <c r="F849" s="132"/>
      <c r="G849" s="59"/>
      <c r="H849" s="59"/>
      <c r="I849" s="59"/>
      <c r="J849" s="59"/>
      <c r="K849" s="59"/>
      <c r="L849" s="59"/>
      <c r="M849" s="59"/>
      <c r="N849" s="59"/>
      <c r="O849" s="59"/>
      <c r="P849" s="59"/>
      <c r="Q849" s="59"/>
      <c r="R849" s="59"/>
      <c r="T849" s="59"/>
      <c r="U849" s="125"/>
      <c r="V849" s="125"/>
      <c r="W849" s="125"/>
      <c r="X849" s="125"/>
      <c r="Y849" s="125"/>
      <c r="Z849" s="125"/>
      <c r="DR849" s="59"/>
    </row>
    <row r="850" spans="1:122" x14ac:dyDescent="0.2">
      <c r="A850" s="96">
        <v>842</v>
      </c>
      <c r="B850" s="132"/>
      <c r="C850" s="132"/>
      <c r="D850" s="132"/>
      <c r="E850" s="132"/>
      <c r="F850" s="132"/>
      <c r="G850" s="59"/>
      <c r="H850" s="59"/>
      <c r="I850" s="59"/>
      <c r="J850" s="59"/>
      <c r="K850" s="59"/>
      <c r="L850" s="59"/>
      <c r="M850" s="59"/>
      <c r="N850" s="59"/>
      <c r="O850" s="59"/>
      <c r="P850" s="59"/>
      <c r="Q850" s="59"/>
      <c r="R850" s="59"/>
      <c r="T850" s="59"/>
      <c r="U850" s="125"/>
      <c r="V850" s="125"/>
      <c r="W850" s="125"/>
      <c r="X850" s="125"/>
      <c r="Y850" s="125"/>
      <c r="Z850" s="125"/>
      <c r="DR850" s="59"/>
    </row>
    <row r="851" spans="1:122" x14ac:dyDescent="0.2">
      <c r="A851" s="96">
        <v>843</v>
      </c>
      <c r="B851" s="132"/>
      <c r="C851" s="132"/>
      <c r="D851" s="132"/>
      <c r="E851" s="132"/>
      <c r="F851" s="132"/>
      <c r="G851" s="59"/>
      <c r="H851" s="59"/>
      <c r="I851" s="59"/>
      <c r="J851" s="59"/>
      <c r="K851" s="59"/>
      <c r="L851" s="59"/>
      <c r="M851" s="59"/>
      <c r="N851" s="59"/>
      <c r="O851" s="59"/>
      <c r="P851" s="59"/>
      <c r="Q851" s="59"/>
      <c r="R851" s="59"/>
      <c r="T851" s="59"/>
      <c r="U851" s="125"/>
      <c r="V851" s="125"/>
      <c r="W851" s="125"/>
      <c r="X851" s="125"/>
      <c r="Y851" s="125"/>
      <c r="Z851" s="125"/>
      <c r="DR851" s="59"/>
    </row>
    <row r="852" spans="1:122" x14ac:dyDescent="0.2">
      <c r="A852" s="96">
        <v>844</v>
      </c>
      <c r="B852" s="132"/>
      <c r="C852" s="132"/>
      <c r="D852" s="132"/>
      <c r="E852" s="132"/>
      <c r="F852" s="132"/>
      <c r="G852" s="59"/>
      <c r="H852" s="59"/>
      <c r="I852" s="59"/>
      <c r="J852" s="59"/>
      <c r="K852" s="59"/>
      <c r="L852" s="59"/>
      <c r="M852" s="59"/>
      <c r="N852" s="59"/>
      <c r="O852" s="59"/>
      <c r="P852" s="59"/>
      <c r="Q852" s="59"/>
      <c r="R852" s="59"/>
      <c r="T852" s="59"/>
      <c r="U852" s="125"/>
      <c r="V852" s="125"/>
      <c r="W852" s="125"/>
      <c r="X852" s="125"/>
      <c r="Y852" s="125"/>
      <c r="Z852" s="125"/>
      <c r="DR852" s="59"/>
    </row>
    <row r="853" spans="1:122" x14ac:dyDescent="0.2">
      <c r="A853" s="96">
        <v>845</v>
      </c>
      <c r="B853" s="132"/>
      <c r="C853" s="132"/>
      <c r="D853" s="132"/>
      <c r="E853" s="132"/>
      <c r="F853" s="132"/>
      <c r="G853" s="59"/>
      <c r="H853" s="59"/>
      <c r="I853" s="59"/>
      <c r="J853" s="59"/>
      <c r="K853" s="59"/>
      <c r="L853" s="59"/>
      <c r="M853" s="59"/>
      <c r="N853" s="59"/>
      <c r="O853" s="59"/>
      <c r="P853" s="59"/>
      <c r="Q853" s="59"/>
      <c r="R853" s="59"/>
      <c r="T853" s="59"/>
      <c r="U853" s="125"/>
      <c r="V853" s="125"/>
      <c r="W853" s="125"/>
      <c r="X853" s="125"/>
      <c r="Y853" s="125"/>
      <c r="Z853" s="125"/>
      <c r="DR853" s="59"/>
    </row>
    <row r="854" spans="1:122" x14ac:dyDescent="0.2">
      <c r="A854" s="96">
        <v>846</v>
      </c>
      <c r="B854" s="132"/>
      <c r="C854" s="132"/>
      <c r="D854" s="132"/>
      <c r="E854" s="132"/>
      <c r="F854" s="132"/>
      <c r="G854" s="59"/>
      <c r="H854" s="59"/>
      <c r="I854" s="59"/>
      <c r="J854" s="59"/>
      <c r="K854" s="59"/>
      <c r="L854" s="59"/>
      <c r="M854" s="59"/>
      <c r="N854" s="59"/>
      <c r="O854" s="59"/>
      <c r="P854" s="59"/>
      <c r="Q854" s="59"/>
      <c r="R854" s="59"/>
      <c r="T854" s="59"/>
      <c r="U854" s="125"/>
      <c r="V854" s="125"/>
      <c r="W854" s="125"/>
      <c r="X854" s="125"/>
      <c r="Y854" s="125"/>
      <c r="Z854" s="125"/>
      <c r="DR854" s="59"/>
    </row>
    <row r="855" spans="1:122" x14ac:dyDescent="0.2">
      <c r="A855" s="96">
        <v>847</v>
      </c>
      <c r="B855" s="132"/>
      <c r="C855" s="132"/>
      <c r="D855" s="132"/>
      <c r="E855" s="132"/>
      <c r="F855" s="132"/>
      <c r="G855" s="59"/>
      <c r="H855" s="59"/>
      <c r="I855" s="59"/>
      <c r="J855" s="59"/>
      <c r="K855" s="59"/>
      <c r="L855" s="59"/>
      <c r="M855" s="59"/>
      <c r="N855" s="59"/>
      <c r="O855" s="59"/>
      <c r="P855" s="59"/>
      <c r="Q855" s="59"/>
      <c r="R855" s="59"/>
      <c r="T855" s="59"/>
      <c r="U855" s="125"/>
      <c r="V855" s="125"/>
      <c r="W855" s="125"/>
      <c r="X855" s="125"/>
      <c r="Y855" s="125"/>
      <c r="Z855" s="125"/>
      <c r="DR855" s="59"/>
    </row>
    <row r="856" spans="1:122" x14ac:dyDescent="0.2">
      <c r="A856" s="96">
        <v>848</v>
      </c>
      <c r="B856" s="132"/>
      <c r="C856" s="132"/>
      <c r="D856" s="132"/>
      <c r="E856" s="132"/>
      <c r="F856" s="132"/>
      <c r="G856" s="59"/>
      <c r="H856" s="59"/>
      <c r="I856" s="59"/>
      <c r="J856" s="59"/>
      <c r="K856" s="59"/>
      <c r="L856" s="59"/>
      <c r="M856" s="59"/>
      <c r="N856" s="59"/>
      <c r="O856" s="59"/>
      <c r="P856" s="59"/>
      <c r="Q856" s="59"/>
      <c r="R856" s="59"/>
      <c r="T856" s="59"/>
      <c r="U856" s="125"/>
      <c r="V856" s="125"/>
      <c r="W856" s="125"/>
      <c r="X856" s="125"/>
      <c r="Y856" s="125"/>
      <c r="Z856" s="125"/>
      <c r="DR856" s="59"/>
    </row>
    <row r="857" spans="1:122" x14ac:dyDescent="0.2">
      <c r="A857" s="96">
        <v>849</v>
      </c>
      <c r="B857" s="132"/>
      <c r="C857" s="132"/>
      <c r="D857" s="132"/>
      <c r="E857" s="132"/>
      <c r="F857" s="132"/>
      <c r="G857" s="59"/>
      <c r="H857" s="59"/>
      <c r="I857" s="59"/>
      <c r="J857" s="59"/>
      <c r="K857" s="59"/>
      <c r="L857" s="59"/>
      <c r="M857" s="59"/>
      <c r="N857" s="59"/>
      <c r="O857" s="59"/>
      <c r="P857" s="59"/>
      <c r="Q857" s="59"/>
      <c r="R857" s="59"/>
      <c r="T857" s="59"/>
      <c r="U857" s="125"/>
      <c r="V857" s="125"/>
      <c r="W857" s="125"/>
      <c r="X857" s="125"/>
      <c r="Y857" s="125"/>
      <c r="Z857" s="125"/>
      <c r="DR857" s="59"/>
    </row>
    <row r="858" spans="1:122" x14ac:dyDescent="0.2">
      <c r="A858" s="96">
        <v>850</v>
      </c>
      <c r="B858" s="132"/>
      <c r="C858" s="132"/>
      <c r="D858" s="132"/>
      <c r="E858" s="132"/>
      <c r="F858" s="132"/>
      <c r="G858" s="59"/>
      <c r="H858" s="59"/>
      <c r="I858" s="59"/>
      <c r="J858" s="59"/>
      <c r="K858" s="59"/>
      <c r="L858" s="59"/>
      <c r="M858" s="59"/>
      <c r="N858" s="59"/>
      <c r="O858" s="59"/>
      <c r="P858" s="59"/>
      <c r="Q858" s="59"/>
      <c r="R858" s="59"/>
      <c r="T858" s="59"/>
      <c r="U858" s="125"/>
      <c r="V858" s="125"/>
      <c r="W858" s="125"/>
      <c r="X858" s="125"/>
      <c r="Y858" s="125"/>
      <c r="Z858" s="125"/>
      <c r="DR858" s="59"/>
    </row>
    <row r="859" spans="1:122" x14ac:dyDescent="0.2">
      <c r="A859" s="96">
        <v>851</v>
      </c>
      <c r="B859" s="132"/>
      <c r="C859" s="132"/>
      <c r="D859" s="132"/>
      <c r="E859" s="132"/>
      <c r="F859" s="132"/>
      <c r="G859" s="59"/>
      <c r="H859" s="59"/>
      <c r="I859" s="59"/>
      <c r="J859" s="59"/>
      <c r="K859" s="59"/>
      <c r="L859" s="59"/>
      <c r="M859" s="59"/>
      <c r="N859" s="59"/>
      <c r="O859" s="59"/>
      <c r="P859" s="59"/>
      <c r="Q859" s="59"/>
      <c r="R859" s="59"/>
      <c r="T859" s="59"/>
      <c r="U859" s="125"/>
      <c r="V859" s="125"/>
      <c r="W859" s="125"/>
      <c r="X859" s="125"/>
      <c r="Y859" s="125"/>
      <c r="Z859" s="125"/>
      <c r="DR859" s="59"/>
    </row>
    <row r="860" spans="1:122" x14ac:dyDescent="0.2">
      <c r="A860" s="96">
        <v>852</v>
      </c>
      <c r="B860" s="132"/>
      <c r="C860" s="132"/>
      <c r="D860" s="132"/>
      <c r="E860" s="132"/>
      <c r="F860" s="132"/>
      <c r="G860" s="59"/>
      <c r="H860" s="59"/>
      <c r="I860" s="59"/>
      <c r="J860" s="59"/>
      <c r="K860" s="59"/>
      <c r="L860" s="59"/>
      <c r="M860" s="59"/>
      <c r="N860" s="59"/>
      <c r="O860" s="59"/>
      <c r="P860" s="59"/>
      <c r="Q860" s="59"/>
      <c r="R860" s="59"/>
      <c r="T860" s="59"/>
      <c r="U860" s="125"/>
      <c r="V860" s="125"/>
      <c r="W860" s="125"/>
      <c r="X860" s="125"/>
      <c r="Y860" s="125"/>
      <c r="Z860" s="125"/>
      <c r="DR860" s="59"/>
    </row>
    <row r="861" spans="1:122" x14ac:dyDescent="0.2">
      <c r="A861" s="96">
        <v>853</v>
      </c>
      <c r="B861" s="132"/>
      <c r="C861" s="132"/>
      <c r="D861" s="132"/>
      <c r="E861" s="132"/>
      <c r="F861" s="132"/>
      <c r="G861" s="59"/>
      <c r="H861" s="59"/>
      <c r="I861" s="59"/>
      <c r="J861" s="59"/>
      <c r="K861" s="59"/>
      <c r="L861" s="59"/>
      <c r="M861" s="59"/>
      <c r="N861" s="59"/>
      <c r="O861" s="59"/>
      <c r="P861" s="59"/>
      <c r="Q861" s="59"/>
      <c r="R861" s="59"/>
      <c r="T861" s="59"/>
      <c r="U861" s="125"/>
      <c r="V861" s="125"/>
      <c r="W861" s="125"/>
      <c r="X861" s="125"/>
      <c r="Y861" s="125"/>
      <c r="Z861" s="125"/>
      <c r="DR861" s="59"/>
    </row>
    <row r="862" spans="1:122" x14ac:dyDescent="0.2">
      <c r="A862" s="96">
        <v>854</v>
      </c>
      <c r="B862" s="132"/>
      <c r="C862" s="132"/>
      <c r="D862" s="132"/>
      <c r="E862" s="132"/>
      <c r="F862" s="132"/>
      <c r="G862" s="59"/>
      <c r="H862" s="59"/>
      <c r="I862" s="59"/>
      <c r="J862" s="59"/>
      <c r="K862" s="59"/>
      <c r="L862" s="59"/>
      <c r="M862" s="59"/>
      <c r="N862" s="59"/>
      <c r="O862" s="59"/>
      <c r="P862" s="59"/>
      <c r="Q862" s="59"/>
      <c r="R862" s="59"/>
      <c r="T862" s="59"/>
      <c r="U862" s="125"/>
      <c r="V862" s="125"/>
      <c r="W862" s="125"/>
      <c r="X862" s="125"/>
      <c r="Y862" s="125"/>
      <c r="Z862" s="125"/>
      <c r="DR862" s="59"/>
    </row>
    <row r="863" spans="1:122" x14ac:dyDescent="0.2">
      <c r="A863" s="96">
        <v>855</v>
      </c>
      <c r="B863" s="132"/>
      <c r="C863" s="132"/>
      <c r="D863" s="132"/>
      <c r="E863" s="132"/>
      <c r="F863" s="132"/>
      <c r="G863" s="59"/>
      <c r="H863" s="59"/>
      <c r="I863" s="59"/>
      <c r="J863" s="59"/>
      <c r="K863" s="59"/>
      <c r="L863" s="59"/>
      <c r="M863" s="59"/>
      <c r="N863" s="59"/>
      <c r="O863" s="59"/>
      <c r="P863" s="59"/>
      <c r="Q863" s="59"/>
      <c r="R863" s="59"/>
      <c r="T863" s="59"/>
      <c r="U863" s="125"/>
      <c r="V863" s="125"/>
      <c r="W863" s="125"/>
      <c r="X863" s="125"/>
      <c r="Y863" s="125"/>
      <c r="Z863" s="125"/>
      <c r="DR863" s="59"/>
    </row>
    <row r="864" spans="1:122" x14ac:dyDescent="0.2">
      <c r="A864" s="96">
        <v>856</v>
      </c>
      <c r="B864" s="132"/>
      <c r="C864" s="132"/>
      <c r="D864" s="132"/>
      <c r="E864" s="132"/>
      <c r="F864" s="132"/>
      <c r="G864" s="59"/>
      <c r="H864" s="59"/>
      <c r="I864" s="59"/>
      <c r="J864" s="59"/>
      <c r="K864" s="59"/>
      <c r="L864" s="59"/>
      <c r="M864" s="59"/>
      <c r="N864" s="59"/>
      <c r="O864" s="59"/>
      <c r="P864" s="59"/>
      <c r="Q864" s="59"/>
      <c r="R864" s="59"/>
      <c r="T864" s="59"/>
      <c r="U864" s="125"/>
      <c r="V864" s="125"/>
      <c r="W864" s="125"/>
      <c r="X864" s="125"/>
      <c r="Y864" s="125"/>
      <c r="Z864" s="125"/>
      <c r="DR864" s="59"/>
    </row>
    <row r="865" spans="1:122" x14ac:dyDescent="0.2">
      <c r="A865" s="96">
        <v>857</v>
      </c>
      <c r="B865" s="132"/>
      <c r="C865" s="132"/>
      <c r="D865" s="132"/>
      <c r="E865" s="132"/>
      <c r="F865" s="132"/>
      <c r="G865" s="59"/>
      <c r="H865" s="59"/>
      <c r="I865" s="59"/>
      <c r="J865" s="59"/>
      <c r="K865" s="59"/>
      <c r="L865" s="59"/>
      <c r="M865" s="59"/>
      <c r="N865" s="59"/>
      <c r="O865" s="59"/>
      <c r="P865" s="59"/>
      <c r="Q865" s="59"/>
      <c r="R865" s="59"/>
      <c r="T865" s="59"/>
      <c r="U865" s="125"/>
      <c r="V865" s="125"/>
      <c r="W865" s="125"/>
      <c r="X865" s="125"/>
      <c r="Y865" s="125"/>
      <c r="Z865" s="125"/>
      <c r="DR865" s="59"/>
    </row>
    <row r="866" spans="1:122" x14ac:dyDescent="0.2">
      <c r="A866" s="96">
        <v>858</v>
      </c>
      <c r="B866" s="132"/>
      <c r="C866" s="132"/>
      <c r="D866" s="132"/>
      <c r="E866" s="132"/>
      <c r="F866" s="132"/>
      <c r="G866" s="59"/>
      <c r="H866" s="59"/>
      <c r="I866" s="59"/>
      <c r="J866" s="59"/>
      <c r="K866" s="59"/>
      <c r="L866" s="59"/>
      <c r="M866" s="59"/>
      <c r="N866" s="59"/>
      <c r="O866" s="59"/>
      <c r="P866" s="59"/>
      <c r="Q866" s="59"/>
      <c r="R866" s="59"/>
      <c r="T866" s="59"/>
      <c r="U866" s="125"/>
      <c r="V866" s="125"/>
      <c r="W866" s="125"/>
      <c r="X866" s="125"/>
      <c r="Y866" s="125"/>
      <c r="Z866" s="125"/>
      <c r="DR866" s="59"/>
    </row>
    <row r="867" spans="1:122" x14ac:dyDescent="0.2">
      <c r="A867" s="96">
        <v>859</v>
      </c>
      <c r="B867" s="132"/>
      <c r="C867" s="132"/>
      <c r="D867" s="132"/>
      <c r="E867" s="132"/>
      <c r="F867" s="132"/>
      <c r="G867" s="59"/>
      <c r="H867" s="59"/>
      <c r="I867" s="59"/>
      <c r="J867" s="59"/>
      <c r="K867" s="59"/>
      <c r="L867" s="59"/>
      <c r="M867" s="59"/>
      <c r="N867" s="59"/>
      <c r="O867" s="59"/>
      <c r="P867" s="59"/>
      <c r="Q867" s="59"/>
      <c r="R867" s="59"/>
      <c r="T867" s="59"/>
      <c r="U867" s="125"/>
      <c r="V867" s="125"/>
      <c r="W867" s="125"/>
      <c r="X867" s="125"/>
      <c r="Y867" s="125"/>
      <c r="Z867" s="125"/>
      <c r="DR867" s="59"/>
    </row>
    <row r="868" spans="1:122" x14ac:dyDescent="0.2">
      <c r="A868" s="96">
        <v>860</v>
      </c>
      <c r="B868" s="132"/>
      <c r="C868" s="132"/>
      <c r="D868" s="132"/>
      <c r="E868" s="132"/>
      <c r="F868" s="132"/>
      <c r="G868" s="59"/>
      <c r="H868" s="59"/>
      <c r="I868" s="59"/>
      <c r="J868" s="59"/>
      <c r="K868" s="59"/>
      <c r="L868" s="59"/>
      <c r="M868" s="59"/>
      <c r="N868" s="59"/>
      <c r="O868" s="59"/>
      <c r="P868" s="59"/>
      <c r="Q868" s="59"/>
      <c r="R868" s="59"/>
      <c r="T868" s="59"/>
      <c r="U868" s="125"/>
      <c r="V868" s="125"/>
      <c r="W868" s="125"/>
      <c r="X868" s="125"/>
      <c r="Y868" s="125"/>
      <c r="Z868" s="125"/>
      <c r="DR868" s="59"/>
    </row>
    <row r="869" spans="1:122" x14ac:dyDescent="0.2">
      <c r="A869" s="96">
        <v>861</v>
      </c>
      <c r="B869" s="132"/>
      <c r="C869" s="132"/>
      <c r="D869" s="132"/>
      <c r="E869" s="132"/>
      <c r="F869" s="132"/>
      <c r="G869" s="59"/>
      <c r="H869" s="59"/>
      <c r="I869" s="59"/>
      <c r="J869" s="59"/>
      <c r="K869" s="59"/>
      <c r="L869" s="59"/>
      <c r="M869" s="59"/>
      <c r="N869" s="59"/>
      <c r="O869" s="59"/>
      <c r="P869" s="59"/>
      <c r="Q869" s="59"/>
      <c r="R869" s="59"/>
      <c r="T869" s="59"/>
      <c r="U869" s="125"/>
      <c r="V869" s="125"/>
      <c r="W869" s="125"/>
      <c r="X869" s="125"/>
      <c r="Y869" s="125"/>
      <c r="Z869" s="125"/>
      <c r="DR869" s="59"/>
    </row>
    <row r="870" spans="1:122" x14ac:dyDescent="0.2">
      <c r="A870" s="96">
        <v>862</v>
      </c>
      <c r="B870" s="132"/>
      <c r="C870" s="132"/>
      <c r="D870" s="132"/>
      <c r="E870" s="132"/>
      <c r="F870" s="132"/>
      <c r="G870" s="59"/>
      <c r="H870" s="59"/>
      <c r="I870" s="59"/>
      <c r="J870" s="59"/>
      <c r="K870" s="59"/>
      <c r="L870" s="59"/>
      <c r="M870" s="59"/>
      <c r="N870" s="59"/>
      <c r="O870" s="59"/>
      <c r="P870" s="59"/>
      <c r="Q870" s="59"/>
      <c r="R870" s="59"/>
      <c r="T870" s="59"/>
      <c r="U870" s="125"/>
      <c r="V870" s="125"/>
      <c r="W870" s="125"/>
      <c r="X870" s="125"/>
      <c r="Y870" s="125"/>
      <c r="Z870" s="125"/>
      <c r="DR870" s="59"/>
    </row>
    <row r="871" spans="1:122" x14ac:dyDescent="0.2">
      <c r="A871" s="96">
        <v>863</v>
      </c>
      <c r="B871" s="132"/>
      <c r="C871" s="132"/>
      <c r="D871" s="132"/>
      <c r="E871" s="132"/>
      <c r="F871" s="132"/>
      <c r="G871" s="59"/>
      <c r="H871" s="59"/>
      <c r="I871" s="59"/>
      <c r="J871" s="59"/>
      <c r="K871" s="59"/>
      <c r="L871" s="59"/>
      <c r="M871" s="59"/>
      <c r="N871" s="59"/>
      <c r="O871" s="59"/>
      <c r="P871" s="59"/>
      <c r="Q871" s="59"/>
      <c r="R871" s="59"/>
      <c r="T871" s="59"/>
      <c r="U871" s="125"/>
      <c r="V871" s="125"/>
      <c r="W871" s="125"/>
      <c r="X871" s="125"/>
      <c r="Y871" s="125"/>
      <c r="Z871" s="125"/>
      <c r="DR871" s="59"/>
    </row>
    <row r="872" spans="1:122" x14ac:dyDescent="0.2">
      <c r="A872" s="96">
        <v>864</v>
      </c>
      <c r="B872" s="132"/>
      <c r="C872" s="132"/>
      <c r="D872" s="132"/>
      <c r="E872" s="132"/>
      <c r="F872" s="132"/>
      <c r="G872" s="59"/>
      <c r="H872" s="59"/>
      <c r="I872" s="59"/>
      <c r="J872" s="59"/>
      <c r="K872" s="59"/>
      <c r="L872" s="59"/>
      <c r="M872" s="59"/>
      <c r="N872" s="59"/>
      <c r="O872" s="59"/>
      <c r="P872" s="59"/>
      <c r="Q872" s="59"/>
      <c r="R872" s="59"/>
      <c r="T872" s="59"/>
      <c r="U872" s="125"/>
      <c r="V872" s="125"/>
      <c r="W872" s="125"/>
      <c r="X872" s="125"/>
      <c r="Y872" s="125"/>
      <c r="Z872" s="125"/>
      <c r="DR872" s="59"/>
    </row>
    <row r="873" spans="1:122" x14ac:dyDescent="0.2">
      <c r="A873" s="96">
        <v>865</v>
      </c>
      <c r="B873" s="132"/>
      <c r="C873" s="132"/>
      <c r="D873" s="132"/>
      <c r="E873" s="132"/>
      <c r="F873" s="132"/>
      <c r="G873" s="59"/>
      <c r="H873" s="59"/>
      <c r="I873" s="59"/>
      <c r="J873" s="59"/>
      <c r="K873" s="59"/>
      <c r="L873" s="59"/>
      <c r="M873" s="59"/>
      <c r="N873" s="59"/>
      <c r="O873" s="59"/>
      <c r="P873" s="59"/>
      <c r="Q873" s="59"/>
      <c r="R873" s="59"/>
      <c r="T873" s="59"/>
      <c r="U873" s="125"/>
      <c r="V873" s="125"/>
      <c r="W873" s="125"/>
      <c r="X873" s="125"/>
      <c r="Y873" s="125"/>
      <c r="Z873" s="125"/>
      <c r="DR873" s="59"/>
    </row>
    <row r="874" spans="1:122" x14ac:dyDescent="0.2">
      <c r="A874" s="96">
        <v>866</v>
      </c>
      <c r="B874" s="132"/>
      <c r="C874" s="132"/>
      <c r="D874" s="132"/>
      <c r="E874" s="132"/>
      <c r="F874" s="132"/>
      <c r="G874" s="59"/>
      <c r="H874" s="59"/>
      <c r="I874" s="59"/>
      <c r="J874" s="59"/>
      <c r="K874" s="59"/>
      <c r="L874" s="59"/>
      <c r="M874" s="59"/>
      <c r="N874" s="59"/>
      <c r="O874" s="59"/>
      <c r="P874" s="59"/>
      <c r="Q874" s="59"/>
      <c r="R874" s="59"/>
      <c r="T874" s="59"/>
      <c r="U874" s="125"/>
      <c r="V874" s="125"/>
      <c r="W874" s="125"/>
      <c r="X874" s="125"/>
      <c r="Y874" s="125"/>
      <c r="Z874" s="125"/>
      <c r="DR874" s="59"/>
    </row>
    <row r="875" spans="1:122" x14ac:dyDescent="0.2">
      <c r="A875" s="96">
        <v>867</v>
      </c>
      <c r="B875" s="132"/>
      <c r="C875" s="132"/>
      <c r="D875" s="132"/>
      <c r="E875" s="132"/>
      <c r="F875" s="132"/>
      <c r="G875" s="59"/>
      <c r="H875" s="59"/>
      <c r="I875" s="59"/>
      <c r="J875" s="59"/>
      <c r="K875" s="59"/>
      <c r="L875" s="59"/>
      <c r="M875" s="59"/>
      <c r="N875" s="59"/>
      <c r="O875" s="59"/>
      <c r="P875" s="59"/>
      <c r="Q875" s="59"/>
      <c r="R875" s="59"/>
      <c r="T875" s="59"/>
      <c r="U875" s="125"/>
      <c r="V875" s="125"/>
      <c r="W875" s="125"/>
      <c r="X875" s="125"/>
      <c r="Y875" s="125"/>
      <c r="Z875" s="125"/>
      <c r="DR875" s="59"/>
    </row>
    <row r="876" spans="1:122" x14ac:dyDescent="0.2">
      <c r="A876" s="96">
        <v>868</v>
      </c>
      <c r="B876" s="132"/>
      <c r="C876" s="132"/>
      <c r="D876" s="132"/>
      <c r="E876" s="132"/>
      <c r="F876" s="132"/>
      <c r="G876" s="59"/>
      <c r="H876" s="59"/>
      <c r="I876" s="59"/>
      <c r="J876" s="59"/>
      <c r="K876" s="59"/>
      <c r="L876" s="59"/>
      <c r="M876" s="59"/>
      <c r="N876" s="59"/>
      <c r="O876" s="59"/>
      <c r="P876" s="59"/>
      <c r="Q876" s="59"/>
      <c r="R876" s="59"/>
      <c r="T876" s="59"/>
      <c r="U876" s="125"/>
      <c r="V876" s="125"/>
      <c r="W876" s="125"/>
      <c r="X876" s="125"/>
      <c r="Y876" s="125"/>
      <c r="Z876" s="125"/>
      <c r="DR876" s="59"/>
    </row>
    <row r="877" spans="1:122" x14ac:dyDescent="0.2">
      <c r="A877" s="96">
        <v>869</v>
      </c>
      <c r="B877" s="132"/>
      <c r="C877" s="132"/>
      <c r="D877" s="132"/>
      <c r="E877" s="132"/>
      <c r="F877" s="132"/>
      <c r="G877" s="59"/>
      <c r="H877" s="59"/>
      <c r="I877" s="59"/>
      <c r="J877" s="59"/>
      <c r="K877" s="59"/>
      <c r="L877" s="59"/>
      <c r="M877" s="59"/>
      <c r="N877" s="59"/>
      <c r="O877" s="59"/>
      <c r="P877" s="59"/>
      <c r="Q877" s="59"/>
      <c r="R877" s="59"/>
      <c r="T877" s="59"/>
      <c r="U877" s="125"/>
      <c r="V877" s="125"/>
      <c r="W877" s="125"/>
      <c r="X877" s="125"/>
      <c r="Y877" s="125"/>
      <c r="Z877" s="125"/>
      <c r="DR877" s="59"/>
    </row>
    <row r="878" spans="1:122" x14ac:dyDescent="0.2">
      <c r="A878" s="96">
        <v>870</v>
      </c>
      <c r="B878" s="132"/>
      <c r="C878" s="132"/>
      <c r="D878" s="132"/>
      <c r="E878" s="132"/>
      <c r="F878" s="132"/>
      <c r="G878" s="59"/>
      <c r="H878" s="59"/>
      <c r="I878" s="59"/>
      <c r="J878" s="59"/>
      <c r="K878" s="59"/>
      <c r="L878" s="59"/>
      <c r="M878" s="59"/>
      <c r="N878" s="59"/>
      <c r="O878" s="59"/>
      <c r="P878" s="59"/>
      <c r="Q878" s="59"/>
      <c r="R878" s="59"/>
      <c r="T878" s="59"/>
      <c r="U878" s="125"/>
      <c r="V878" s="125"/>
      <c r="W878" s="125"/>
      <c r="X878" s="125"/>
      <c r="Y878" s="125"/>
      <c r="Z878" s="125"/>
      <c r="DR878" s="59"/>
    </row>
    <row r="879" spans="1:122" x14ac:dyDescent="0.2">
      <c r="A879" s="96">
        <v>871</v>
      </c>
      <c r="B879" s="132"/>
      <c r="C879" s="132"/>
      <c r="D879" s="132"/>
      <c r="E879" s="132"/>
      <c r="F879" s="132"/>
      <c r="G879" s="59"/>
      <c r="H879" s="59"/>
      <c r="I879" s="59"/>
      <c r="J879" s="59"/>
      <c r="K879" s="59"/>
      <c r="L879" s="59"/>
      <c r="M879" s="59"/>
      <c r="N879" s="59"/>
      <c r="O879" s="59"/>
      <c r="P879" s="59"/>
      <c r="Q879" s="59"/>
      <c r="R879" s="59"/>
      <c r="T879" s="59"/>
      <c r="U879" s="125"/>
      <c r="V879" s="125"/>
      <c r="W879" s="125"/>
      <c r="X879" s="125"/>
      <c r="Y879" s="125"/>
      <c r="Z879" s="125"/>
      <c r="DR879" s="59"/>
    </row>
    <row r="880" spans="1:122" x14ac:dyDescent="0.2">
      <c r="A880" s="96">
        <v>872</v>
      </c>
      <c r="B880" s="132"/>
      <c r="C880" s="132"/>
      <c r="D880" s="132"/>
      <c r="E880" s="132"/>
      <c r="F880" s="132"/>
      <c r="G880" s="59"/>
      <c r="H880" s="59"/>
      <c r="I880" s="59"/>
      <c r="J880" s="59"/>
      <c r="K880" s="59"/>
      <c r="L880" s="59"/>
      <c r="M880" s="59"/>
      <c r="N880" s="59"/>
      <c r="O880" s="59"/>
      <c r="P880" s="59"/>
      <c r="Q880" s="59"/>
      <c r="R880" s="59"/>
      <c r="T880" s="59"/>
      <c r="U880" s="125"/>
      <c r="V880" s="125"/>
      <c r="W880" s="125"/>
      <c r="X880" s="125"/>
      <c r="Y880" s="125"/>
      <c r="Z880" s="125"/>
      <c r="DR880" s="59"/>
    </row>
    <row r="881" spans="1:122" x14ac:dyDescent="0.2">
      <c r="A881" s="96">
        <v>873</v>
      </c>
      <c r="B881" s="132"/>
      <c r="C881" s="132"/>
      <c r="D881" s="132"/>
      <c r="E881" s="132"/>
      <c r="F881" s="132"/>
      <c r="G881" s="59"/>
      <c r="H881" s="59"/>
      <c r="I881" s="59"/>
      <c r="J881" s="59"/>
      <c r="K881" s="59"/>
      <c r="L881" s="59"/>
      <c r="M881" s="59"/>
      <c r="N881" s="59"/>
      <c r="O881" s="59"/>
      <c r="P881" s="59"/>
      <c r="Q881" s="59"/>
      <c r="R881" s="59"/>
      <c r="T881" s="59"/>
      <c r="U881" s="125"/>
      <c r="V881" s="125"/>
      <c r="W881" s="125"/>
      <c r="X881" s="125"/>
      <c r="Y881" s="125"/>
      <c r="Z881" s="125"/>
      <c r="DR881" s="59"/>
    </row>
    <row r="882" spans="1:122" x14ac:dyDescent="0.2">
      <c r="A882" s="96">
        <v>874</v>
      </c>
      <c r="B882" s="132"/>
      <c r="C882" s="132"/>
      <c r="D882" s="132"/>
      <c r="E882" s="132"/>
      <c r="F882" s="132"/>
      <c r="G882" s="59"/>
      <c r="H882" s="59"/>
      <c r="I882" s="59"/>
      <c r="J882" s="59"/>
      <c r="K882" s="59"/>
      <c r="L882" s="59"/>
      <c r="M882" s="59"/>
      <c r="N882" s="59"/>
      <c r="O882" s="59"/>
      <c r="P882" s="59"/>
      <c r="Q882" s="59"/>
      <c r="R882" s="59"/>
      <c r="T882" s="59"/>
      <c r="U882" s="125"/>
      <c r="V882" s="125"/>
      <c r="W882" s="125"/>
      <c r="X882" s="125"/>
      <c r="Y882" s="125"/>
      <c r="Z882" s="125"/>
      <c r="DR882" s="59"/>
    </row>
    <row r="883" spans="1:122" x14ac:dyDescent="0.2">
      <c r="A883" s="96">
        <v>875</v>
      </c>
      <c r="B883" s="132"/>
      <c r="C883" s="132"/>
      <c r="D883" s="132"/>
      <c r="E883" s="132"/>
      <c r="F883" s="132"/>
      <c r="G883" s="59"/>
      <c r="H883" s="59"/>
      <c r="I883" s="59"/>
      <c r="J883" s="59"/>
      <c r="K883" s="59"/>
      <c r="L883" s="59"/>
      <c r="M883" s="59"/>
      <c r="N883" s="59"/>
      <c r="O883" s="59"/>
      <c r="P883" s="59"/>
      <c r="Q883" s="59"/>
      <c r="R883" s="59"/>
      <c r="T883" s="59"/>
      <c r="U883" s="125"/>
      <c r="V883" s="125"/>
      <c r="W883" s="125"/>
      <c r="X883" s="125"/>
      <c r="Y883" s="125"/>
      <c r="Z883" s="125"/>
      <c r="DR883" s="59"/>
    </row>
    <row r="884" spans="1:122" x14ac:dyDescent="0.2">
      <c r="A884" s="96">
        <v>876</v>
      </c>
      <c r="B884" s="132"/>
      <c r="C884" s="132"/>
      <c r="D884" s="132"/>
      <c r="E884" s="132"/>
      <c r="F884" s="132"/>
      <c r="G884" s="59"/>
      <c r="H884" s="59"/>
      <c r="I884" s="59"/>
      <c r="J884" s="59"/>
      <c r="K884" s="59"/>
      <c r="L884" s="59"/>
      <c r="M884" s="59"/>
      <c r="N884" s="59"/>
      <c r="O884" s="59"/>
      <c r="P884" s="59"/>
      <c r="Q884" s="59"/>
      <c r="R884" s="59"/>
      <c r="T884" s="59"/>
      <c r="U884" s="125"/>
      <c r="V884" s="125"/>
      <c r="W884" s="125"/>
      <c r="X884" s="125"/>
      <c r="Y884" s="125"/>
      <c r="Z884" s="125"/>
      <c r="DR884" s="59"/>
    </row>
    <row r="885" spans="1:122" x14ac:dyDescent="0.2">
      <c r="A885" s="96">
        <v>877</v>
      </c>
      <c r="B885" s="132"/>
      <c r="C885" s="132"/>
      <c r="D885" s="132"/>
      <c r="E885" s="132"/>
      <c r="F885" s="132"/>
      <c r="G885" s="59"/>
      <c r="H885" s="59"/>
      <c r="I885" s="59"/>
      <c r="J885" s="59"/>
      <c r="K885" s="59"/>
      <c r="L885" s="59"/>
      <c r="M885" s="59"/>
      <c r="N885" s="59"/>
      <c r="O885" s="59"/>
      <c r="P885" s="59"/>
      <c r="Q885" s="59"/>
      <c r="R885" s="59"/>
      <c r="T885" s="59"/>
      <c r="U885" s="125"/>
      <c r="V885" s="125"/>
      <c r="W885" s="125"/>
      <c r="X885" s="125"/>
      <c r="Y885" s="125"/>
      <c r="Z885" s="125"/>
      <c r="DR885" s="59"/>
    </row>
    <row r="886" spans="1:122" x14ac:dyDescent="0.2">
      <c r="A886" s="96">
        <v>878</v>
      </c>
      <c r="B886" s="132"/>
      <c r="C886" s="132"/>
      <c r="D886" s="132"/>
      <c r="E886" s="132"/>
      <c r="F886" s="132"/>
      <c r="G886" s="59"/>
      <c r="H886" s="59"/>
      <c r="I886" s="59"/>
      <c r="J886" s="59"/>
      <c r="K886" s="59"/>
      <c r="L886" s="59"/>
      <c r="M886" s="59"/>
      <c r="N886" s="59"/>
      <c r="O886" s="59"/>
      <c r="P886" s="59"/>
      <c r="Q886" s="59"/>
      <c r="R886" s="59"/>
      <c r="T886" s="59"/>
      <c r="U886" s="125"/>
      <c r="V886" s="125"/>
      <c r="W886" s="125"/>
      <c r="X886" s="125"/>
      <c r="Y886" s="125"/>
      <c r="Z886" s="125"/>
      <c r="DR886" s="59"/>
    </row>
    <row r="887" spans="1:122" x14ac:dyDescent="0.2">
      <c r="A887" s="96">
        <v>879</v>
      </c>
      <c r="B887" s="132"/>
      <c r="C887" s="132"/>
      <c r="D887" s="132"/>
      <c r="E887" s="132"/>
      <c r="F887" s="132"/>
      <c r="G887" s="59"/>
      <c r="H887" s="59"/>
      <c r="I887" s="59"/>
      <c r="J887" s="59"/>
      <c r="K887" s="59"/>
      <c r="L887" s="59"/>
      <c r="M887" s="59"/>
      <c r="N887" s="59"/>
      <c r="O887" s="59"/>
      <c r="P887" s="59"/>
      <c r="Q887" s="59"/>
      <c r="R887" s="59"/>
      <c r="T887" s="59"/>
      <c r="U887" s="125"/>
      <c r="V887" s="125"/>
      <c r="W887" s="125"/>
      <c r="X887" s="125"/>
      <c r="Y887" s="125"/>
      <c r="Z887" s="125"/>
      <c r="DR887" s="59"/>
    </row>
    <row r="888" spans="1:122" x14ac:dyDescent="0.2">
      <c r="A888" s="96">
        <v>880</v>
      </c>
      <c r="B888" s="132"/>
      <c r="C888" s="132"/>
      <c r="D888" s="132"/>
      <c r="E888" s="132"/>
      <c r="F888" s="132"/>
      <c r="G888" s="59"/>
      <c r="H888" s="59"/>
      <c r="I888" s="59"/>
      <c r="J888" s="59"/>
      <c r="K888" s="59"/>
      <c r="L888" s="59"/>
      <c r="M888" s="59"/>
      <c r="N888" s="59"/>
      <c r="O888" s="59"/>
      <c r="P888" s="59"/>
      <c r="Q888" s="59"/>
      <c r="R888" s="59"/>
      <c r="T888" s="59"/>
      <c r="U888" s="125"/>
      <c r="V888" s="125"/>
      <c r="W888" s="125"/>
      <c r="X888" s="125"/>
      <c r="Y888" s="125"/>
      <c r="Z888" s="125"/>
      <c r="DR888" s="59"/>
    </row>
    <row r="889" spans="1:122" x14ac:dyDescent="0.2">
      <c r="A889" s="96">
        <v>881</v>
      </c>
      <c r="B889" s="132"/>
      <c r="C889" s="132"/>
      <c r="D889" s="132"/>
      <c r="E889" s="132"/>
      <c r="F889" s="132"/>
      <c r="G889" s="59"/>
      <c r="H889" s="59"/>
      <c r="I889" s="59"/>
      <c r="J889" s="59"/>
      <c r="K889" s="59"/>
      <c r="L889" s="59"/>
      <c r="M889" s="59"/>
      <c r="N889" s="59"/>
      <c r="O889" s="59"/>
      <c r="P889" s="59"/>
      <c r="Q889" s="59"/>
      <c r="R889" s="59"/>
      <c r="T889" s="59"/>
      <c r="U889" s="125"/>
      <c r="V889" s="125"/>
      <c r="W889" s="125"/>
      <c r="X889" s="125"/>
      <c r="Y889" s="125"/>
      <c r="Z889" s="125"/>
      <c r="DR889" s="59"/>
    </row>
    <row r="890" spans="1:122" x14ac:dyDescent="0.2">
      <c r="A890" s="96">
        <v>882</v>
      </c>
      <c r="B890" s="132"/>
      <c r="C890" s="132"/>
      <c r="D890" s="132"/>
      <c r="E890" s="132"/>
      <c r="F890" s="132"/>
      <c r="G890" s="59"/>
      <c r="H890" s="59"/>
      <c r="I890" s="59"/>
      <c r="J890" s="59"/>
      <c r="K890" s="59"/>
      <c r="L890" s="59"/>
      <c r="M890" s="59"/>
      <c r="N890" s="59"/>
      <c r="O890" s="59"/>
      <c r="P890" s="59"/>
      <c r="Q890" s="59"/>
      <c r="R890" s="59"/>
      <c r="T890" s="59"/>
      <c r="U890" s="125"/>
      <c r="V890" s="125"/>
      <c r="W890" s="125"/>
      <c r="X890" s="125"/>
      <c r="Y890" s="125"/>
      <c r="Z890" s="125"/>
      <c r="DR890" s="59"/>
    </row>
    <row r="891" spans="1:122" x14ac:dyDescent="0.2">
      <c r="A891" s="96">
        <v>883</v>
      </c>
      <c r="B891" s="132"/>
      <c r="C891" s="132"/>
      <c r="D891" s="132"/>
      <c r="E891" s="132"/>
      <c r="F891" s="132"/>
      <c r="G891" s="59"/>
      <c r="H891" s="59"/>
      <c r="I891" s="59"/>
      <c r="J891" s="59"/>
      <c r="K891" s="59"/>
      <c r="L891" s="59"/>
      <c r="M891" s="59"/>
      <c r="N891" s="59"/>
      <c r="O891" s="59"/>
      <c r="P891" s="59"/>
      <c r="Q891" s="59"/>
      <c r="R891" s="59"/>
      <c r="T891" s="59"/>
      <c r="U891" s="125"/>
      <c r="V891" s="125"/>
      <c r="W891" s="125"/>
      <c r="X891" s="125"/>
      <c r="Y891" s="125"/>
      <c r="Z891" s="125"/>
      <c r="DR891" s="59"/>
    </row>
    <row r="892" spans="1:122" x14ac:dyDescent="0.2">
      <c r="A892" s="96">
        <v>884</v>
      </c>
      <c r="B892" s="132"/>
      <c r="C892" s="132"/>
      <c r="D892" s="132"/>
      <c r="E892" s="132"/>
      <c r="F892" s="132"/>
      <c r="G892" s="59"/>
      <c r="H892" s="59"/>
      <c r="I892" s="59"/>
      <c r="J892" s="59"/>
      <c r="K892" s="59"/>
      <c r="L892" s="59"/>
      <c r="M892" s="59"/>
      <c r="N892" s="59"/>
      <c r="O892" s="59"/>
      <c r="P892" s="59"/>
      <c r="Q892" s="59"/>
      <c r="R892" s="59"/>
      <c r="T892" s="59"/>
      <c r="U892" s="125"/>
      <c r="V892" s="125"/>
      <c r="W892" s="125"/>
      <c r="X892" s="125"/>
      <c r="Y892" s="125"/>
      <c r="Z892" s="125"/>
      <c r="DR892" s="59"/>
    </row>
    <row r="893" spans="1:122" x14ac:dyDescent="0.2">
      <c r="A893" s="96">
        <v>885</v>
      </c>
      <c r="B893" s="132"/>
      <c r="C893" s="132"/>
      <c r="D893" s="132"/>
      <c r="E893" s="132"/>
      <c r="F893" s="132"/>
      <c r="G893" s="59"/>
      <c r="H893" s="59"/>
      <c r="I893" s="59"/>
      <c r="J893" s="59"/>
      <c r="K893" s="59"/>
      <c r="L893" s="59"/>
      <c r="M893" s="59"/>
      <c r="N893" s="59"/>
      <c r="O893" s="59"/>
      <c r="P893" s="59"/>
      <c r="Q893" s="59"/>
      <c r="R893" s="59"/>
      <c r="T893" s="59"/>
      <c r="U893" s="125"/>
      <c r="V893" s="125"/>
      <c r="W893" s="125"/>
      <c r="X893" s="125"/>
      <c r="Y893" s="125"/>
      <c r="Z893" s="125"/>
      <c r="DR893" s="59"/>
    </row>
    <row r="894" spans="1:122" x14ac:dyDescent="0.2">
      <c r="A894" s="96">
        <v>886</v>
      </c>
      <c r="B894" s="132"/>
      <c r="C894" s="132"/>
      <c r="D894" s="132"/>
      <c r="E894" s="132"/>
      <c r="F894" s="132"/>
      <c r="G894" s="59"/>
      <c r="H894" s="59"/>
      <c r="I894" s="59"/>
      <c r="J894" s="59"/>
      <c r="K894" s="59"/>
      <c r="L894" s="59"/>
      <c r="M894" s="59"/>
      <c r="N894" s="59"/>
      <c r="O894" s="59"/>
      <c r="P894" s="59"/>
      <c r="Q894" s="59"/>
      <c r="R894" s="59"/>
      <c r="T894" s="59"/>
      <c r="U894" s="125"/>
      <c r="V894" s="125"/>
      <c r="W894" s="125"/>
      <c r="X894" s="125"/>
      <c r="Y894" s="125"/>
      <c r="Z894" s="125"/>
      <c r="DR894" s="59"/>
    </row>
    <row r="895" spans="1:122" x14ac:dyDescent="0.2">
      <c r="A895" s="96">
        <v>887</v>
      </c>
      <c r="B895" s="132"/>
      <c r="C895" s="132"/>
      <c r="D895" s="132"/>
      <c r="E895" s="132"/>
      <c r="F895" s="132"/>
      <c r="G895" s="59"/>
      <c r="H895" s="59"/>
      <c r="I895" s="59"/>
      <c r="J895" s="59"/>
      <c r="K895" s="59"/>
      <c r="L895" s="59"/>
      <c r="M895" s="59"/>
      <c r="N895" s="59"/>
      <c r="O895" s="59"/>
      <c r="P895" s="59"/>
      <c r="Q895" s="59"/>
      <c r="R895" s="59"/>
      <c r="T895" s="59"/>
      <c r="U895" s="125"/>
      <c r="V895" s="125"/>
      <c r="W895" s="125"/>
      <c r="X895" s="125"/>
      <c r="Y895" s="125"/>
      <c r="Z895" s="125"/>
      <c r="DR895" s="59"/>
    </row>
    <row r="896" spans="1:122" x14ac:dyDescent="0.2">
      <c r="A896" s="96">
        <v>888</v>
      </c>
      <c r="B896" s="132"/>
      <c r="C896" s="132"/>
      <c r="D896" s="132"/>
      <c r="E896" s="132"/>
      <c r="F896" s="132"/>
      <c r="G896" s="59"/>
      <c r="H896" s="59"/>
      <c r="I896" s="59"/>
      <c r="J896" s="59"/>
      <c r="K896" s="59"/>
      <c r="L896" s="59"/>
      <c r="M896" s="59"/>
      <c r="N896" s="59"/>
      <c r="O896" s="59"/>
      <c r="P896" s="59"/>
      <c r="Q896" s="59"/>
      <c r="R896" s="59"/>
      <c r="T896" s="59"/>
      <c r="U896" s="125"/>
      <c r="V896" s="125"/>
      <c r="W896" s="125"/>
      <c r="X896" s="125"/>
      <c r="Y896" s="125"/>
      <c r="Z896" s="125"/>
      <c r="DR896" s="59"/>
    </row>
    <row r="897" spans="1:122" x14ac:dyDescent="0.2">
      <c r="A897" s="96">
        <v>889</v>
      </c>
      <c r="B897" s="132"/>
      <c r="C897" s="132"/>
      <c r="D897" s="132"/>
      <c r="E897" s="132"/>
      <c r="F897" s="132"/>
      <c r="G897" s="59"/>
      <c r="H897" s="59"/>
      <c r="I897" s="59"/>
      <c r="J897" s="59"/>
      <c r="K897" s="59"/>
      <c r="L897" s="59"/>
      <c r="M897" s="59"/>
      <c r="N897" s="59"/>
      <c r="O897" s="59"/>
      <c r="P897" s="59"/>
      <c r="Q897" s="59"/>
      <c r="R897" s="59"/>
      <c r="T897" s="59"/>
      <c r="U897" s="125"/>
      <c r="V897" s="125"/>
      <c r="W897" s="125"/>
      <c r="X897" s="125"/>
      <c r="Y897" s="125"/>
      <c r="Z897" s="125"/>
      <c r="DR897" s="59"/>
    </row>
    <row r="898" spans="1:122" x14ac:dyDescent="0.2">
      <c r="A898" s="96">
        <v>890</v>
      </c>
      <c r="B898" s="132"/>
      <c r="C898" s="132"/>
      <c r="D898" s="132"/>
      <c r="E898" s="132"/>
      <c r="F898" s="132"/>
      <c r="G898" s="59"/>
      <c r="H898" s="59"/>
      <c r="I898" s="59"/>
      <c r="J898" s="59"/>
      <c r="K898" s="59"/>
      <c r="L898" s="59"/>
      <c r="M898" s="59"/>
      <c r="N898" s="59"/>
      <c r="O898" s="59"/>
      <c r="P898" s="59"/>
      <c r="Q898" s="59"/>
      <c r="R898" s="59"/>
      <c r="T898" s="59"/>
      <c r="U898" s="125"/>
      <c r="V898" s="125"/>
      <c r="W898" s="125"/>
      <c r="X898" s="125"/>
      <c r="Y898" s="125"/>
      <c r="Z898" s="125"/>
      <c r="DR898" s="59"/>
    </row>
    <row r="899" spans="1:122" x14ac:dyDescent="0.2">
      <c r="A899" s="96">
        <v>891</v>
      </c>
      <c r="B899" s="132"/>
      <c r="C899" s="132"/>
      <c r="D899" s="132"/>
      <c r="E899" s="132"/>
      <c r="F899" s="132"/>
      <c r="G899" s="59"/>
      <c r="H899" s="59"/>
      <c r="I899" s="59"/>
      <c r="J899" s="59"/>
      <c r="K899" s="59"/>
      <c r="L899" s="59"/>
      <c r="M899" s="59"/>
      <c r="N899" s="59"/>
      <c r="O899" s="59"/>
      <c r="P899" s="59"/>
      <c r="Q899" s="59"/>
      <c r="R899" s="59"/>
      <c r="T899" s="59"/>
      <c r="U899" s="125"/>
      <c r="V899" s="125"/>
      <c r="W899" s="125"/>
      <c r="X899" s="125"/>
      <c r="Y899" s="125"/>
      <c r="Z899" s="125"/>
      <c r="DR899" s="59"/>
    </row>
    <row r="900" spans="1:122" x14ac:dyDescent="0.2">
      <c r="A900" s="96">
        <v>892</v>
      </c>
      <c r="B900" s="132"/>
      <c r="C900" s="132"/>
      <c r="D900" s="132"/>
      <c r="E900" s="132"/>
      <c r="F900" s="132"/>
      <c r="G900" s="59"/>
      <c r="H900" s="59"/>
      <c r="I900" s="59"/>
      <c r="J900" s="59"/>
      <c r="K900" s="59"/>
      <c r="L900" s="59"/>
      <c r="M900" s="59"/>
      <c r="N900" s="59"/>
      <c r="O900" s="59"/>
      <c r="P900" s="59"/>
      <c r="Q900" s="59"/>
      <c r="R900" s="59"/>
      <c r="T900" s="59"/>
      <c r="U900" s="125"/>
      <c r="V900" s="125"/>
      <c r="W900" s="125"/>
      <c r="X900" s="125"/>
      <c r="Y900" s="125"/>
      <c r="Z900" s="125"/>
      <c r="DR900" s="59"/>
    </row>
    <row r="901" spans="1:122" x14ac:dyDescent="0.2">
      <c r="A901" s="96">
        <v>893</v>
      </c>
      <c r="B901" s="132"/>
      <c r="C901" s="132"/>
      <c r="D901" s="132"/>
      <c r="E901" s="132"/>
      <c r="F901" s="132"/>
      <c r="G901" s="59"/>
      <c r="H901" s="59"/>
      <c r="I901" s="59"/>
      <c r="J901" s="59"/>
      <c r="K901" s="59"/>
      <c r="L901" s="59"/>
      <c r="M901" s="59"/>
      <c r="N901" s="59"/>
      <c r="O901" s="59"/>
      <c r="P901" s="59"/>
      <c r="Q901" s="59"/>
      <c r="R901" s="59"/>
      <c r="T901" s="59"/>
      <c r="U901" s="125"/>
      <c r="V901" s="125"/>
      <c r="W901" s="125"/>
      <c r="X901" s="125"/>
      <c r="Y901" s="125"/>
      <c r="Z901" s="125"/>
      <c r="DR901" s="59"/>
    </row>
    <row r="902" spans="1:122" x14ac:dyDescent="0.2">
      <c r="A902" s="96">
        <v>894</v>
      </c>
      <c r="B902" s="132"/>
      <c r="C902" s="132"/>
      <c r="D902" s="132"/>
      <c r="E902" s="132"/>
      <c r="F902" s="132"/>
      <c r="G902" s="59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T902" s="59"/>
      <c r="U902" s="125"/>
      <c r="V902" s="125"/>
      <c r="W902" s="125"/>
      <c r="X902" s="125"/>
      <c r="Y902" s="125"/>
      <c r="Z902" s="125"/>
      <c r="DR902" s="59"/>
    </row>
    <row r="903" spans="1:122" x14ac:dyDescent="0.2">
      <c r="A903" s="96">
        <v>895</v>
      </c>
      <c r="B903" s="132"/>
      <c r="C903" s="132"/>
      <c r="D903" s="132"/>
      <c r="E903" s="132"/>
      <c r="F903" s="132"/>
      <c r="G903" s="59"/>
      <c r="H903" s="59"/>
      <c r="I903" s="59"/>
      <c r="J903" s="59"/>
      <c r="K903" s="59"/>
      <c r="L903" s="59"/>
      <c r="M903" s="59"/>
      <c r="N903" s="59"/>
      <c r="O903" s="59"/>
      <c r="P903" s="59"/>
      <c r="Q903" s="59"/>
      <c r="R903" s="59"/>
      <c r="T903" s="59"/>
      <c r="U903" s="125"/>
      <c r="V903" s="125"/>
      <c r="W903" s="125"/>
      <c r="X903" s="125"/>
      <c r="Y903" s="125"/>
      <c r="Z903" s="125"/>
      <c r="DR903" s="59"/>
    </row>
    <row r="904" spans="1:122" x14ac:dyDescent="0.2">
      <c r="A904" s="96">
        <v>896</v>
      </c>
      <c r="B904" s="132"/>
      <c r="C904" s="132"/>
      <c r="D904" s="132"/>
      <c r="E904" s="132"/>
      <c r="F904" s="132"/>
      <c r="G904" s="59"/>
      <c r="H904" s="59"/>
      <c r="I904" s="59"/>
      <c r="J904" s="59"/>
      <c r="K904" s="59"/>
      <c r="L904" s="59"/>
      <c r="M904" s="59"/>
      <c r="N904" s="59"/>
      <c r="O904" s="59"/>
      <c r="P904" s="59"/>
      <c r="Q904" s="59"/>
      <c r="R904" s="59"/>
      <c r="T904" s="59"/>
      <c r="U904" s="125"/>
      <c r="V904" s="125"/>
      <c r="W904" s="125"/>
      <c r="X904" s="125"/>
      <c r="Y904" s="125"/>
      <c r="Z904" s="125"/>
      <c r="DR904" s="59"/>
    </row>
    <row r="905" spans="1:122" x14ac:dyDescent="0.2">
      <c r="A905" s="96">
        <v>897</v>
      </c>
      <c r="B905" s="132"/>
      <c r="C905" s="132"/>
      <c r="D905" s="132"/>
      <c r="E905" s="132"/>
      <c r="F905" s="132"/>
      <c r="G905" s="59"/>
      <c r="H905" s="59"/>
      <c r="I905" s="59"/>
      <c r="J905" s="59"/>
      <c r="K905" s="59"/>
      <c r="L905" s="59"/>
      <c r="M905" s="59"/>
      <c r="N905" s="59"/>
      <c r="O905" s="59"/>
      <c r="P905" s="59"/>
      <c r="Q905" s="59"/>
      <c r="R905" s="59"/>
      <c r="T905" s="59"/>
      <c r="U905" s="125"/>
      <c r="V905" s="125"/>
      <c r="W905" s="125"/>
      <c r="X905" s="125"/>
      <c r="Y905" s="125"/>
      <c r="Z905" s="125"/>
      <c r="DR905" s="59"/>
    </row>
    <row r="906" spans="1:122" x14ac:dyDescent="0.2">
      <c r="A906" s="96">
        <v>898</v>
      </c>
      <c r="B906" s="132"/>
      <c r="C906" s="132"/>
      <c r="D906" s="132"/>
      <c r="E906" s="132"/>
      <c r="F906" s="132"/>
      <c r="G906" s="59"/>
      <c r="H906" s="59"/>
      <c r="I906" s="59"/>
      <c r="J906" s="59"/>
      <c r="K906" s="59"/>
      <c r="L906" s="59"/>
      <c r="M906" s="59"/>
      <c r="N906" s="59"/>
      <c r="O906" s="59"/>
      <c r="P906" s="59"/>
      <c r="Q906" s="59"/>
      <c r="R906" s="59"/>
      <c r="T906" s="59"/>
      <c r="U906" s="125"/>
      <c r="V906" s="125"/>
      <c r="W906" s="125"/>
      <c r="X906" s="125"/>
      <c r="Y906" s="125"/>
      <c r="Z906" s="125"/>
      <c r="DR906" s="59"/>
    </row>
    <row r="907" spans="1:122" x14ac:dyDescent="0.2">
      <c r="A907" s="96">
        <v>899</v>
      </c>
      <c r="B907" s="132"/>
      <c r="C907" s="132"/>
      <c r="D907" s="132"/>
      <c r="E907" s="132"/>
      <c r="F907" s="132"/>
      <c r="G907" s="59"/>
      <c r="H907" s="59"/>
      <c r="I907" s="59"/>
      <c r="J907" s="59"/>
      <c r="K907" s="59"/>
      <c r="L907" s="59"/>
      <c r="M907" s="59"/>
      <c r="N907" s="59"/>
      <c r="O907" s="59"/>
      <c r="P907" s="59"/>
      <c r="Q907" s="59"/>
      <c r="R907" s="59"/>
      <c r="T907" s="59"/>
      <c r="U907" s="125"/>
      <c r="V907" s="125"/>
      <c r="W907" s="125"/>
      <c r="X907" s="125"/>
      <c r="Y907" s="125"/>
      <c r="Z907" s="125"/>
      <c r="DR907" s="59"/>
    </row>
    <row r="908" spans="1:122" x14ac:dyDescent="0.2">
      <c r="A908" s="96">
        <v>900</v>
      </c>
      <c r="B908" s="132"/>
      <c r="C908" s="132"/>
      <c r="D908" s="132"/>
      <c r="E908" s="132"/>
      <c r="F908" s="132"/>
      <c r="G908" s="59"/>
      <c r="H908" s="59"/>
      <c r="I908" s="59"/>
      <c r="J908" s="59"/>
      <c r="K908" s="59"/>
      <c r="L908" s="59"/>
      <c r="M908" s="59"/>
      <c r="N908" s="59"/>
      <c r="O908" s="59"/>
      <c r="P908" s="59"/>
      <c r="Q908" s="59"/>
      <c r="R908" s="59"/>
      <c r="T908" s="59"/>
      <c r="U908" s="125"/>
      <c r="V908" s="125"/>
      <c r="W908" s="125"/>
      <c r="X908" s="125"/>
      <c r="Y908" s="125"/>
      <c r="Z908" s="125"/>
      <c r="DR908" s="59"/>
    </row>
    <row r="909" spans="1:122" x14ac:dyDescent="0.2">
      <c r="A909" s="96">
        <v>901</v>
      </c>
      <c r="B909" s="132"/>
      <c r="C909" s="132"/>
      <c r="D909" s="132"/>
      <c r="E909" s="132"/>
      <c r="F909" s="132"/>
      <c r="G909" s="59"/>
      <c r="H909" s="59"/>
      <c r="I909" s="59"/>
      <c r="J909" s="59"/>
      <c r="K909" s="59"/>
      <c r="L909" s="59"/>
      <c r="M909" s="59"/>
      <c r="N909" s="59"/>
      <c r="O909" s="59"/>
      <c r="P909" s="59"/>
      <c r="Q909" s="59"/>
      <c r="R909" s="59"/>
      <c r="T909" s="59"/>
      <c r="U909" s="125"/>
      <c r="V909" s="125"/>
      <c r="W909" s="125"/>
      <c r="X909" s="125"/>
      <c r="Y909" s="125"/>
      <c r="Z909" s="125"/>
      <c r="DR909" s="59"/>
    </row>
    <row r="910" spans="1:122" x14ac:dyDescent="0.2">
      <c r="A910" s="96">
        <v>902</v>
      </c>
      <c r="B910" s="132"/>
      <c r="C910" s="132"/>
      <c r="D910" s="132"/>
      <c r="E910" s="132"/>
      <c r="F910" s="132"/>
      <c r="G910" s="59"/>
      <c r="H910" s="59"/>
      <c r="I910" s="59"/>
      <c r="J910" s="59"/>
      <c r="K910" s="59"/>
      <c r="L910" s="59"/>
      <c r="M910" s="59"/>
      <c r="N910" s="59"/>
      <c r="O910" s="59"/>
      <c r="P910" s="59"/>
      <c r="Q910" s="59"/>
      <c r="R910" s="59"/>
      <c r="T910" s="59"/>
      <c r="U910" s="125"/>
      <c r="V910" s="125"/>
      <c r="W910" s="125"/>
      <c r="X910" s="125"/>
      <c r="Y910" s="125"/>
      <c r="Z910" s="125"/>
      <c r="DR910" s="59"/>
    </row>
    <row r="911" spans="1:122" x14ac:dyDescent="0.2">
      <c r="A911" s="96">
        <v>903</v>
      </c>
      <c r="B911" s="132"/>
      <c r="C911" s="132"/>
      <c r="D911" s="132"/>
      <c r="E911" s="132"/>
      <c r="F911" s="132"/>
      <c r="G911" s="59"/>
      <c r="H911" s="59"/>
      <c r="I911" s="59"/>
      <c r="J911" s="59"/>
      <c r="K911" s="59"/>
      <c r="L911" s="59"/>
      <c r="M911" s="59"/>
      <c r="N911" s="59"/>
      <c r="O911" s="59"/>
      <c r="P911" s="59"/>
      <c r="Q911" s="59"/>
      <c r="R911" s="59"/>
      <c r="T911" s="59"/>
      <c r="U911" s="125"/>
      <c r="V911" s="125"/>
      <c r="W911" s="125"/>
      <c r="X911" s="125"/>
      <c r="Y911" s="125"/>
      <c r="Z911" s="125"/>
      <c r="DR911" s="59"/>
    </row>
    <row r="912" spans="1:122" x14ac:dyDescent="0.2">
      <c r="A912" s="96">
        <v>904</v>
      </c>
      <c r="B912" s="132"/>
      <c r="C912" s="132"/>
      <c r="D912" s="132"/>
      <c r="E912" s="132"/>
      <c r="F912" s="132"/>
      <c r="G912" s="59"/>
      <c r="H912" s="59"/>
      <c r="I912" s="59"/>
      <c r="J912" s="59"/>
      <c r="K912" s="59"/>
      <c r="L912" s="59"/>
      <c r="M912" s="59"/>
      <c r="N912" s="59"/>
      <c r="O912" s="59"/>
      <c r="P912" s="59"/>
      <c r="Q912" s="59"/>
      <c r="R912" s="59"/>
      <c r="T912" s="59"/>
      <c r="U912" s="125"/>
      <c r="V912" s="125"/>
      <c r="W912" s="125"/>
      <c r="X912" s="125"/>
      <c r="Y912" s="125"/>
      <c r="Z912" s="125"/>
      <c r="DR912" s="59"/>
    </row>
    <row r="913" spans="1:122" x14ac:dyDescent="0.2">
      <c r="A913" s="96">
        <v>905</v>
      </c>
      <c r="B913" s="132"/>
      <c r="C913" s="132"/>
      <c r="D913" s="132"/>
      <c r="E913" s="132"/>
      <c r="F913" s="132"/>
      <c r="G913" s="59"/>
      <c r="H913" s="59"/>
      <c r="I913" s="59"/>
      <c r="J913" s="59"/>
      <c r="K913" s="59"/>
      <c r="L913" s="59"/>
      <c r="M913" s="59"/>
      <c r="N913" s="59"/>
      <c r="O913" s="59"/>
      <c r="P913" s="59"/>
      <c r="Q913" s="59"/>
      <c r="R913" s="59"/>
      <c r="T913" s="59"/>
      <c r="U913" s="125"/>
      <c r="V913" s="125"/>
      <c r="W913" s="125"/>
      <c r="X913" s="125"/>
      <c r="Y913" s="125"/>
      <c r="Z913" s="125"/>
      <c r="DR913" s="59"/>
    </row>
    <row r="914" spans="1:122" x14ac:dyDescent="0.2">
      <c r="A914" s="96">
        <v>906</v>
      </c>
      <c r="B914" s="132"/>
      <c r="C914" s="132"/>
      <c r="D914" s="132"/>
      <c r="E914" s="132"/>
      <c r="F914" s="132"/>
      <c r="G914" s="59"/>
      <c r="H914" s="59"/>
      <c r="I914" s="59"/>
      <c r="J914" s="59"/>
      <c r="K914" s="59"/>
      <c r="L914" s="59"/>
      <c r="M914" s="59"/>
      <c r="N914" s="59"/>
      <c r="O914" s="59"/>
      <c r="P914" s="59"/>
      <c r="Q914" s="59"/>
      <c r="R914" s="59"/>
      <c r="T914" s="59"/>
      <c r="U914" s="125"/>
      <c r="V914" s="125"/>
      <c r="W914" s="125"/>
      <c r="X914" s="125"/>
      <c r="Y914" s="125"/>
      <c r="Z914" s="125"/>
      <c r="DR914" s="59"/>
    </row>
    <row r="915" spans="1:122" x14ac:dyDescent="0.2">
      <c r="A915" s="96">
        <v>907</v>
      </c>
      <c r="B915" s="132"/>
      <c r="C915" s="132"/>
      <c r="D915" s="132"/>
      <c r="E915" s="132"/>
      <c r="F915" s="132"/>
      <c r="G915" s="59"/>
      <c r="H915" s="59"/>
      <c r="I915" s="59"/>
      <c r="J915" s="59"/>
      <c r="K915" s="59"/>
      <c r="L915" s="59"/>
      <c r="M915" s="59"/>
      <c r="N915" s="59"/>
      <c r="O915" s="59"/>
      <c r="P915" s="59"/>
      <c r="Q915" s="59"/>
      <c r="R915" s="59"/>
      <c r="T915" s="59"/>
      <c r="U915" s="125"/>
      <c r="V915" s="125"/>
      <c r="W915" s="125"/>
      <c r="X915" s="125"/>
      <c r="Y915" s="125"/>
      <c r="Z915" s="125"/>
      <c r="DR915" s="59"/>
    </row>
    <row r="916" spans="1:122" x14ac:dyDescent="0.2">
      <c r="A916" s="96">
        <v>908</v>
      </c>
      <c r="B916" s="132"/>
      <c r="C916" s="132"/>
      <c r="D916" s="132"/>
      <c r="E916" s="132"/>
      <c r="F916" s="132"/>
      <c r="G916" s="59"/>
      <c r="H916" s="59"/>
      <c r="I916" s="59"/>
      <c r="J916" s="59"/>
      <c r="K916" s="59"/>
      <c r="L916" s="59"/>
      <c r="M916" s="59"/>
      <c r="N916" s="59"/>
      <c r="O916" s="59"/>
      <c r="P916" s="59"/>
      <c r="Q916" s="59"/>
      <c r="R916" s="59"/>
      <c r="T916" s="59"/>
      <c r="U916" s="125"/>
      <c r="V916" s="125"/>
      <c r="W916" s="125"/>
      <c r="X916" s="125"/>
      <c r="Y916" s="125"/>
      <c r="Z916" s="125"/>
      <c r="DR916" s="59"/>
    </row>
    <row r="917" spans="1:122" x14ac:dyDescent="0.2">
      <c r="A917" s="96">
        <v>909</v>
      </c>
      <c r="B917" s="132"/>
      <c r="C917" s="132"/>
      <c r="D917" s="132"/>
      <c r="E917" s="132"/>
      <c r="F917" s="132"/>
      <c r="G917" s="59"/>
      <c r="H917" s="59"/>
      <c r="I917" s="59"/>
      <c r="J917" s="59"/>
      <c r="K917" s="59"/>
      <c r="L917" s="59"/>
      <c r="M917" s="59"/>
      <c r="N917" s="59"/>
      <c r="O917" s="59"/>
      <c r="P917" s="59"/>
      <c r="Q917" s="59"/>
      <c r="R917" s="59"/>
      <c r="T917" s="59"/>
      <c r="U917" s="125"/>
      <c r="V917" s="125"/>
      <c r="W917" s="125"/>
      <c r="X917" s="125"/>
      <c r="Y917" s="125"/>
      <c r="Z917" s="125"/>
      <c r="DR917" s="59"/>
    </row>
    <row r="918" spans="1:122" x14ac:dyDescent="0.2">
      <c r="A918" s="96">
        <v>910</v>
      </c>
      <c r="B918" s="132"/>
      <c r="C918" s="132"/>
      <c r="D918" s="132"/>
      <c r="E918" s="132"/>
      <c r="F918" s="132"/>
      <c r="G918" s="59"/>
      <c r="H918" s="59"/>
      <c r="I918" s="59"/>
      <c r="J918" s="59"/>
      <c r="K918" s="59"/>
      <c r="L918" s="59"/>
      <c r="M918" s="59"/>
      <c r="N918" s="59"/>
      <c r="O918" s="59"/>
      <c r="P918" s="59"/>
      <c r="Q918" s="59"/>
      <c r="R918" s="59"/>
      <c r="T918" s="59"/>
      <c r="U918" s="125"/>
      <c r="V918" s="125"/>
      <c r="W918" s="125"/>
      <c r="X918" s="125"/>
      <c r="Y918" s="125"/>
      <c r="Z918" s="125"/>
      <c r="DR918" s="59"/>
    </row>
    <row r="919" spans="1:122" x14ac:dyDescent="0.2">
      <c r="A919" s="96">
        <v>911</v>
      </c>
      <c r="B919" s="132"/>
      <c r="C919" s="132"/>
      <c r="D919" s="132"/>
      <c r="E919" s="132"/>
      <c r="F919" s="132"/>
      <c r="G919" s="59"/>
      <c r="H919" s="59"/>
      <c r="I919" s="59"/>
      <c r="J919" s="59"/>
      <c r="K919" s="59"/>
      <c r="L919" s="59"/>
      <c r="M919" s="59"/>
      <c r="N919" s="59"/>
      <c r="O919" s="59"/>
      <c r="P919" s="59"/>
      <c r="Q919" s="59"/>
      <c r="R919" s="59"/>
      <c r="T919" s="59"/>
      <c r="U919" s="125"/>
      <c r="V919" s="125"/>
      <c r="W919" s="125"/>
      <c r="X919" s="125"/>
      <c r="Y919" s="125"/>
      <c r="Z919" s="125"/>
      <c r="DR919" s="59"/>
    </row>
    <row r="920" spans="1:122" x14ac:dyDescent="0.2">
      <c r="A920" s="96">
        <v>912</v>
      </c>
      <c r="B920" s="132"/>
      <c r="C920" s="132"/>
      <c r="D920" s="132"/>
      <c r="E920" s="132"/>
      <c r="F920" s="132"/>
      <c r="G920" s="59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T920" s="59"/>
      <c r="U920" s="125"/>
      <c r="V920" s="125"/>
      <c r="W920" s="125"/>
      <c r="X920" s="125"/>
      <c r="Y920" s="125"/>
      <c r="Z920" s="125"/>
      <c r="DR920" s="59"/>
    </row>
    <row r="921" spans="1:122" x14ac:dyDescent="0.2">
      <c r="A921" s="96">
        <v>913</v>
      </c>
      <c r="B921" s="132"/>
      <c r="C921" s="132"/>
      <c r="D921" s="132"/>
      <c r="E921" s="132"/>
      <c r="F921" s="132"/>
      <c r="G921" s="59"/>
      <c r="H921" s="59"/>
      <c r="I921" s="59"/>
      <c r="J921" s="59"/>
      <c r="K921" s="59"/>
      <c r="L921" s="59"/>
      <c r="M921" s="59"/>
      <c r="N921" s="59"/>
      <c r="O921" s="59"/>
      <c r="P921" s="59"/>
      <c r="Q921" s="59"/>
      <c r="R921" s="59"/>
      <c r="T921" s="59"/>
      <c r="U921" s="125"/>
      <c r="V921" s="125"/>
      <c r="W921" s="125"/>
      <c r="X921" s="125"/>
      <c r="Y921" s="125"/>
      <c r="Z921" s="125"/>
      <c r="DR921" s="59"/>
    </row>
    <row r="922" spans="1:122" x14ac:dyDescent="0.2">
      <c r="A922" s="96">
        <v>914</v>
      </c>
      <c r="B922" s="132"/>
      <c r="C922" s="132"/>
      <c r="D922" s="132"/>
      <c r="E922" s="132"/>
      <c r="F922" s="132"/>
      <c r="G922" s="59"/>
      <c r="H922" s="59"/>
      <c r="I922" s="59"/>
      <c r="J922" s="59"/>
      <c r="K922" s="59"/>
      <c r="L922" s="59"/>
      <c r="M922" s="59"/>
      <c r="N922" s="59"/>
      <c r="O922" s="59"/>
      <c r="P922" s="59"/>
      <c r="Q922" s="59"/>
      <c r="R922" s="59"/>
      <c r="T922" s="59"/>
      <c r="U922" s="125"/>
      <c r="V922" s="125"/>
      <c r="W922" s="125"/>
      <c r="X922" s="125"/>
      <c r="Y922" s="125"/>
      <c r="Z922" s="125"/>
      <c r="DR922" s="59"/>
    </row>
    <row r="923" spans="1:122" x14ac:dyDescent="0.2">
      <c r="A923" s="96">
        <v>915</v>
      </c>
      <c r="B923" s="132"/>
      <c r="C923" s="132"/>
      <c r="D923" s="132"/>
      <c r="E923" s="132"/>
      <c r="F923" s="132"/>
      <c r="G923" s="59"/>
      <c r="H923" s="59"/>
      <c r="I923" s="59"/>
      <c r="J923" s="59"/>
      <c r="K923" s="59"/>
      <c r="L923" s="59"/>
      <c r="M923" s="59"/>
      <c r="N923" s="59"/>
      <c r="O923" s="59"/>
      <c r="P923" s="59"/>
      <c r="Q923" s="59"/>
      <c r="R923" s="59"/>
      <c r="T923" s="59"/>
      <c r="U923" s="125"/>
      <c r="V923" s="125"/>
      <c r="W923" s="125"/>
      <c r="X923" s="125"/>
      <c r="Y923" s="125"/>
      <c r="Z923" s="125"/>
      <c r="DR923" s="59"/>
    </row>
    <row r="924" spans="1:122" x14ac:dyDescent="0.2">
      <c r="A924" s="96">
        <v>916</v>
      </c>
      <c r="B924" s="132"/>
      <c r="C924" s="132"/>
      <c r="D924" s="132"/>
      <c r="E924" s="132"/>
      <c r="F924" s="132"/>
      <c r="G924" s="59"/>
      <c r="H924" s="59"/>
      <c r="I924" s="59"/>
      <c r="J924" s="59"/>
      <c r="K924" s="59"/>
      <c r="L924" s="59"/>
      <c r="M924" s="59"/>
      <c r="N924" s="59"/>
      <c r="O924" s="59"/>
      <c r="P924" s="59"/>
      <c r="Q924" s="59"/>
      <c r="R924" s="59"/>
      <c r="T924" s="59"/>
      <c r="U924" s="125"/>
      <c r="V924" s="125"/>
      <c r="W924" s="125"/>
      <c r="X924" s="125"/>
      <c r="Y924" s="125"/>
      <c r="Z924" s="125"/>
      <c r="DR924" s="59"/>
    </row>
    <row r="925" spans="1:122" x14ac:dyDescent="0.2">
      <c r="A925" s="96">
        <v>917</v>
      </c>
      <c r="B925" s="132"/>
      <c r="C925" s="132"/>
      <c r="D925" s="132"/>
      <c r="E925" s="132"/>
      <c r="F925" s="132"/>
      <c r="G925" s="59"/>
      <c r="H925" s="59"/>
      <c r="I925" s="59"/>
      <c r="J925" s="59"/>
      <c r="K925" s="59"/>
      <c r="L925" s="59"/>
      <c r="M925" s="59"/>
      <c r="N925" s="59"/>
      <c r="O925" s="59"/>
      <c r="P925" s="59"/>
      <c r="Q925" s="59"/>
      <c r="R925" s="59"/>
      <c r="T925" s="59"/>
      <c r="U925" s="125"/>
      <c r="V925" s="125"/>
      <c r="W925" s="125"/>
      <c r="X925" s="125"/>
      <c r="Y925" s="125"/>
      <c r="Z925" s="125"/>
      <c r="DR925" s="59"/>
    </row>
    <row r="926" spans="1:122" x14ac:dyDescent="0.2">
      <c r="A926" s="96">
        <v>918</v>
      </c>
      <c r="B926" s="132"/>
      <c r="C926" s="132"/>
      <c r="D926" s="132"/>
      <c r="E926" s="132"/>
      <c r="F926" s="132"/>
      <c r="G926" s="59"/>
      <c r="H926" s="59"/>
      <c r="I926" s="59"/>
      <c r="J926" s="59"/>
      <c r="K926" s="59"/>
      <c r="L926" s="59"/>
      <c r="M926" s="59"/>
      <c r="N926" s="59"/>
      <c r="O926" s="59"/>
      <c r="P926" s="59"/>
      <c r="Q926" s="59"/>
      <c r="R926" s="59"/>
      <c r="T926" s="59"/>
      <c r="U926" s="125"/>
      <c r="V926" s="125"/>
      <c r="W926" s="125"/>
      <c r="X926" s="125"/>
      <c r="Y926" s="125"/>
      <c r="Z926" s="125"/>
      <c r="DR926" s="59"/>
    </row>
    <row r="927" spans="1:122" x14ac:dyDescent="0.2">
      <c r="A927" s="96">
        <v>919</v>
      </c>
      <c r="B927" s="132"/>
      <c r="C927" s="132"/>
      <c r="D927" s="132"/>
      <c r="E927" s="132"/>
      <c r="F927" s="132"/>
      <c r="G927" s="59"/>
      <c r="H927" s="59"/>
      <c r="I927" s="59"/>
      <c r="J927" s="59"/>
      <c r="K927" s="59"/>
      <c r="L927" s="59"/>
      <c r="M927" s="59"/>
      <c r="N927" s="59"/>
      <c r="O927" s="59"/>
      <c r="P927" s="59"/>
      <c r="Q927" s="59"/>
      <c r="R927" s="59"/>
      <c r="T927" s="59"/>
      <c r="U927" s="125"/>
      <c r="V927" s="125"/>
      <c r="W927" s="125"/>
      <c r="X927" s="125"/>
      <c r="Y927" s="125"/>
      <c r="Z927" s="125"/>
      <c r="DR927" s="59"/>
    </row>
    <row r="928" spans="1:122" x14ac:dyDescent="0.2">
      <c r="A928" s="96">
        <v>920</v>
      </c>
      <c r="B928" s="132"/>
      <c r="C928" s="132"/>
      <c r="D928" s="132"/>
      <c r="E928" s="132"/>
      <c r="F928" s="132"/>
      <c r="G928" s="59"/>
      <c r="H928" s="59"/>
      <c r="I928" s="59"/>
      <c r="J928" s="59"/>
      <c r="K928" s="59"/>
      <c r="L928" s="59"/>
      <c r="M928" s="59"/>
      <c r="N928" s="59"/>
      <c r="O928" s="59"/>
      <c r="P928" s="59"/>
      <c r="Q928" s="59"/>
      <c r="R928" s="59"/>
      <c r="T928" s="59"/>
      <c r="U928" s="125"/>
      <c r="V928" s="125"/>
      <c r="W928" s="125"/>
      <c r="X928" s="125"/>
      <c r="Y928" s="125"/>
      <c r="Z928" s="125"/>
      <c r="DR928" s="59"/>
    </row>
    <row r="929" spans="1:122" x14ac:dyDescent="0.2">
      <c r="A929" s="96">
        <v>921</v>
      </c>
      <c r="B929" s="132"/>
      <c r="C929" s="132"/>
      <c r="D929" s="132"/>
      <c r="E929" s="132"/>
      <c r="F929" s="132"/>
      <c r="G929" s="59"/>
      <c r="H929" s="59"/>
      <c r="I929" s="59"/>
      <c r="J929" s="59"/>
      <c r="K929" s="59"/>
      <c r="L929" s="59"/>
      <c r="M929" s="59"/>
      <c r="N929" s="59"/>
      <c r="O929" s="59"/>
      <c r="P929" s="59"/>
      <c r="Q929" s="59"/>
      <c r="R929" s="59"/>
      <c r="T929" s="59"/>
      <c r="U929" s="125"/>
      <c r="V929" s="125"/>
      <c r="W929" s="125"/>
      <c r="X929" s="125"/>
      <c r="Y929" s="125"/>
      <c r="Z929" s="125"/>
      <c r="DR929" s="59"/>
    </row>
    <row r="930" spans="1:122" x14ac:dyDescent="0.2">
      <c r="A930" s="96">
        <v>922</v>
      </c>
      <c r="B930" s="132"/>
      <c r="C930" s="132"/>
      <c r="D930" s="132"/>
      <c r="E930" s="132"/>
      <c r="F930" s="132"/>
      <c r="G930" s="59"/>
      <c r="H930" s="59"/>
      <c r="I930" s="59"/>
      <c r="J930" s="59"/>
      <c r="K930" s="59"/>
      <c r="L930" s="59"/>
      <c r="M930" s="59"/>
      <c r="N930" s="59"/>
      <c r="O930" s="59"/>
      <c r="P930" s="59"/>
      <c r="Q930" s="59"/>
      <c r="R930" s="59"/>
      <c r="T930" s="59"/>
      <c r="U930" s="125"/>
      <c r="V930" s="125"/>
      <c r="W930" s="125"/>
      <c r="X930" s="125"/>
      <c r="Y930" s="125"/>
      <c r="Z930" s="125"/>
      <c r="DR930" s="59"/>
    </row>
    <row r="931" spans="1:122" x14ac:dyDescent="0.2">
      <c r="A931" s="96">
        <v>923</v>
      </c>
      <c r="B931" s="132"/>
      <c r="C931" s="132"/>
      <c r="D931" s="132"/>
      <c r="E931" s="132"/>
      <c r="F931" s="132"/>
      <c r="G931" s="59"/>
      <c r="H931" s="59"/>
      <c r="I931" s="59"/>
      <c r="J931" s="59"/>
      <c r="K931" s="59"/>
      <c r="L931" s="59"/>
      <c r="M931" s="59"/>
      <c r="N931" s="59"/>
      <c r="O931" s="59"/>
      <c r="P931" s="59"/>
      <c r="Q931" s="59"/>
      <c r="R931" s="59"/>
      <c r="T931" s="59"/>
      <c r="U931" s="125"/>
      <c r="V931" s="125"/>
      <c r="W931" s="125"/>
      <c r="X931" s="125"/>
      <c r="Y931" s="125"/>
      <c r="Z931" s="125"/>
      <c r="DR931" s="59"/>
    </row>
    <row r="932" spans="1:122" x14ac:dyDescent="0.2">
      <c r="A932" s="96">
        <v>924</v>
      </c>
      <c r="B932" s="132"/>
      <c r="C932" s="132"/>
      <c r="D932" s="132"/>
      <c r="E932" s="132"/>
      <c r="F932" s="132"/>
      <c r="G932" s="59"/>
      <c r="H932" s="59"/>
      <c r="I932" s="59"/>
      <c r="J932" s="59"/>
      <c r="K932" s="59"/>
      <c r="L932" s="59"/>
      <c r="M932" s="59"/>
      <c r="N932" s="59"/>
      <c r="O932" s="59"/>
      <c r="P932" s="59"/>
      <c r="Q932" s="59"/>
      <c r="R932" s="59"/>
      <c r="T932" s="59"/>
      <c r="U932" s="125"/>
      <c r="V932" s="125"/>
      <c r="W932" s="125"/>
      <c r="X932" s="125"/>
      <c r="Y932" s="125"/>
      <c r="Z932" s="125"/>
      <c r="DR932" s="59"/>
    </row>
    <row r="933" spans="1:122" x14ac:dyDescent="0.2">
      <c r="A933" s="96">
        <v>925</v>
      </c>
      <c r="B933" s="132"/>
      <c r="C933" s="132"/>
      <c r="D933" s="132"/>
      <c r="E933" s="132"/>
      <c r="F933" s="132"/>
      <c r="G933" s="59"/>
      <c r="H933" s="59"/>
      <c r="I933" s="59"/>
      <c r="J933" s="59"/>
      <c r="K933" s="59"/>
      <c r="L933" s="59"/>
      <c r="M933" s="59"/>
      <c r="N933" s="59"/>
      <c r="O933" s="59"/>
      <c r="P933" s="59"/>
      <c r="Q933" s="59"/>
      <c r="R933" s="59"/>
      <c r="T933" s="59"/>
      <c r="U933" s="125"/>
      <c r="V933" s="125"/>
      <c r="W933" s="125"/>
      <c r="X933" s="125"/>
      <c r="Y933" s="125"/>
      <c r="Z933" s="125"/>
      <c r="DR933" s="59"/>
    </row>
    <row r="934" spans="1:122" x14ac:dyDescent="0.2">
      <c r="A934" s="96">
        <v>926</v>
      </c>
      <c r="B934" s="132"/>
      <c r="C934" s="132"/>
      <c r="D934" s="132"/>
      <c r="E934" s="132"/>
      <c r="F934" s="132"/>
      <c r="G934" s="59"/>
      <c r="H934" s="59"/>
      <c r="I934" s="59"/>
      <c r="J934" s="59"/>
      <c r="K934" s="59"/>
      <c r="L934" s="59"/>
      <c r="M934" s="59"/>
      <c r="N934" s="59"/>
      <c r="O934" s="59"/>
      <c r="P934" s="59"/>
      <c r="Q934" s="59"/>
      <c r="R934" s="59"/>
      <c r="T934" s="59"/>
      <c r="U934" s="125"/>
      <c r="V934" s="125"/>
      <c r="W934" s="125"/>
      <c r="X934" s="125"/>
      <c r="Y934" s="125"/>
      <c r="Z934" s="125"/>
      <c r="DR934" s="59"/>
    </row>
    <row r="935" spans="1:122" x14ac:dyDescent="0.2">
      <c r="A935" s="96">
        <v>927</v>
      </c>
      <c r="B935" s="132"/>
      <c r="C935" s="132"/>
      <c r="D935" s="132"/>
      <c r="E935" s="132"/>
      <c r="F935" s="132"/>
      <c r="G935" s="59"/>
      <c r="H935" s="59"/>
      <c r="I935" s="59"/>
      <c r="J935" s="59"/>
      <c r="K935" s="59"/>
      <c r="L935" s="59"/>
      <c r="M935" s="59"/>
      <c r="N935" s="59"/>
      <c r="O935" s="59"/>
      <c r="P935" s="59"/>
      <c r="Q935" s="59"/>
      <c r="R935" s="59"/>
      <c r="T935" s="59"/>
      <c r="U935" s="125"/>
      <c r="V935" s="125"/>
      <c r="W935" s="125"/>
      <c r="X935" s="125"/>
      <c r="Y935" s="125"/>
      <c r="Z935" s="125"/>
      <c r="DR935" s="59"/>
    </row>
    <row r="936" spans="1:122" x14ac:dyDescent="0.2">
      <c r="A936" s="96">
        <v>928</v>
      </c>
      <c r="B936" s="132"/>
      <c r="C936" s="132"/>
      <c r="D936" s="132"/>
      <c r="E936" s="132"/>
      <c r="F936" s="132"/>
      <c r="G936" s="59"/>
      <c r="H936" s="59"/>
      <c r="I936" s="59"/>
      <c r="J936" s="59"/>
      <c r="K936" s="59"/>
      <c r="L936" s="59"/>
      <c r="M936" s="59"/>
      <c r="N936" s="59"/>
      <c r="O936" s="59"/>
      <c r="P936" s="59"/>
      <c r="Q936" s="59"/>
      <c r="R936" s="59"/>
      <c r="T936" s="59"/>
      <c r="U936" s="125"/>
      <c r="V936" s="125"/>
      <c r="W936" s="125"/>
      <c r="X936" s="125"/>
      <c r="Y936" s="125"/>
      <c r="Z936" s="125"/>
      <c r="DR936" s="59"/>
    </row>
    <row r="937" spans="1:122" x14ac:dyDescent="0.2">
      <c r="A937" s="96">
        <v>929</v>
      </c>
      <c r="B937" s="132"/>
      <c r="C937" s="132"/>
      <c r="D937" s="132"/>
      <c r="E937" s="132"/>
      <c r="F937" s="132"/>
      <c r="G937" s="59"/>
      <c r="H937" s="59"/>
      <c r="I937" s="59"/>
      <c r="J937" s="59"/>
      <c r="K937" s="59"/>
      <c r="L937" s="59"/>
      <c r="M937" s="59"/>
      <c r="N937" s="59"/>
      <c r="O937" s="59"/>
      <c r="P937" s="59"/>
      <c r="Q937" s="59"/>
      <c r="R937" s="59"/>
      <c r="T937" s="59"/>
      <c r="U937" s="125"/>
      <c r="V937" s="125"/>
      <c r="W937" s="125"/>
      <c r="X937" s="125"/>
      <c r="Y937" s="125"/>
      <c r="Z937" s="125"/>
      <c r="DR937" s="59"/>
    </row>
    <row r="938" spans="1:122" x14ac:dyDescent="0.2">
      <c r="A938" s="96">
        <v>930</v>
      </c>
      <c r="B938" s="132"/>
      <c r="C938" s="132"/>
      <c r="D938" s="132"/>
      <c r="E938" s="132"/>
      <c r="F938" s="132"/>
      <c r="G938" s="59"/>
      <c r="H938" s="59"/>
      <c r="I938" s="59"/>
      <c r="J938" s="59"/>
      <c r="K938" s="59"/>
      <c r="L938" s="59"/>
      <c r="M938" s="59"/>
      <c r="N938" s="59"/>
      <c r="O938" s="59"/>
      <c r="P938" s="59"/>
      <c r="Q938" s="59"/>
      <c r="R938" s="59"/>
      <c r="T938" s="59"/>
      <c r="U938" s="125"/>
      <c r="V938" s="125"/>
      <c r="W938" s="125"/>
      <c r="X938" s="125"/>
      <c r="Y938" s="125"/>
      <c r="Z938" s="125"/>
      <c r="DR938" s="59"/>
    </row>
    <row r="939" spans="1:122" x14ac:dyDescent="0.2">
      <c r="A939" s="96">
        <v>931</v>
      </c>
      <c r="B939" s="132"/>
      <c r="C939" s="132"/>
      <c r="D939" s="132"/>
      <c r="E939" s="132"/>
      <c r="F939" s="132"/>
      <c r="G939" s="59"/>
      <c r="H939" s="59"/>
      <c r="I939" s="59"/>
      <c r="J939" s="59"/>
      <c r="K939" s="59"/>
      <c r="L939" s="59"/>
      <c r="M939" s="59"/>
      <c r="N939" s="59"/>
      <c r="O939" s="59"/>
      <c r="P939" s="59"/>
      <c r="Q939" s="59"/>
      <c r="R939" s="59"/>
      <c r="T939" s="59"/>
      <c r="U939" s="125"/>
      <c r="V939" s="125"/>
      <c r="W939" s="125"/>
      <c r="X939" s="125"/>
      <c r="Y939" s="125"/>
      <c r="Z939" s="125"/>
      <c r="DR939" s="59"/>
    </row>
    <row r="940" spans="1:122" x14ac:dyDescent="0.2">
      <c r="A940" s="96">
        <v>932</v>
      </c>
      <c r="B940" s="132"/>
      <c r="C940" s="132"/>
      <c r="D940" s="132"/>
      <c r="E940" s="132"/>
      <c r="F940" s="132"/>
      <c r="G940" s="59"/>
      <c r="H940" s="59"/>
      <c r="I940" s="59"/>
      <c r="J940" s="59"/>
      <c r="K940" s="59"/>
      <c r="L940" s="59"/>
      <c r="M940" s="59"/>
      <c r="N940" s="59"/>
      <c r="O940" s="59"/>
      <c r="P940" s="59"/>
      <c r="Q940" s="59"/>
      <c r="R940" s="59"/>
      <c r="T940" s="59"/>
      <c r="U940" s="125"/>
      <c r="V940" s="125"/>
      <c r="W940" s="125"/>
      <c r="X940" s="125"/>
      <c r="Y940" s="125"/>
      <c r="Z940" s="125"/>
      <c r="DR940" s="59"/>
    </row>
    <row r="941" spans="1:122" x14ac:dyDescent="0.2">
      <c r="A941" s="96">
        <v>933</v>
      </c>
      <c r="B941" s="132"/>
      <c r="C941" s="132"/>
      <c r="D941" s="132"/>
      <c r="E941" s="132"/>
      <c r="F941" s="132"/>
      <c r="G941" s="59"/>
      <c r="H941" s="59"/>
      <c r="I941" s="59"/>
      <c r="J941" s="59"/>
      <c r="K941" s="59"/>
      <c r="L941" s="59"/>
      <c r="M941" s="59"/>
      <c r="N941" s="59"/>
      <c r="O941" s="59"/>
      <c r="P941" s="59"/>
      <c r="Q941" s="59"/>
      <c r="R941" s="59"/>
      <c r="T941" s="59"/>
      <c r="U941" s="125"/>
      <c r="V941" s="125"/>
      <c r="W941" s="125"/>
      <c r="X941" s="125"/>
      <c r="Y941" s="125"/>
      <c r="Z941" s="125"/>
      <c r="DR941" s="59"/>
    </row>
    <row r="942" spans="1:122" x14ac:dyDescent="0.2">
      <c r="A942" s="96">
        <v>934</v>
      </c>
      <c r="B942" s="132"/>
      <c r="C942" s="132"/>
      <c r="D942" s="132"/>
      <c r="E942" s="132"/>
      <c r="F942" s="132"/>
      <c r="G942" s="59"/>
      <c r="H942" s="59"/>
      <c r="I942" s="59"/>
      <c r="J942" s="59"/>
      <c r="K942" s="59"/>
      <c r="L942" s="59"/>
      <c r="M942" s="59"/>
      <c r="N942" s="59"/>
      <c r="O942" s="59"/>
      <c r="P942" s="59"/>
      <c r="Q942" s="59"/>
      <c r="R942" s="59"/>
      <c r="T942" s="59"/>
      <c r="U942" s="125"/>
      <c r="V942" s="125"/>
      <c r="W942" s="125"/>
      <c r="X942" s="125"/>
      <c r="Y942" s="125"/>
      <c r="Z942" s="125"/>
      <c r="DR942" s="59"/>
    </row>
    <row r="943" spans="1:122" x14ac:dyDescent="0.2">
      <c r="A943" s="96">
        <v>935</v>
      </c>
      <c r="B943" s="132"/>
      <c r="C943" s="132"/>
      <c r="D943" s="132"/>
      <c r="E943" s="132"/>
      <c r="F943" s="132"/>
      <c r="G943" s="59"/>
      <c r="H943" s="59"/>
      <c r="I943" s="59"/>
      <c r="J943" s="59"/>
      <c r="K943" s="59"/>
      <c r="L943" s="59"/>
      <c r="M943" s="59"/>
      <c r="N943" s="59"/>
      <c r="O943" s="59"/>
      <c r="P943" s="59"/>
      <c r="Q943" s="59"/>
      <c r="R943" s="59"/>
      <c r="T943" s="59"/>
      <c r="U943" s="125"/>
      <c r="V943" s="125"/>
      <c r="W943" s="125"/>
      <c r="X943" s="125"/>
      <c r="Y943" s="125"/>
      <c r="Z943" s="125"/>
      <c r="DR943" s="59"/>
    </row>
    <row r="944" spans="1:122" x14ac:dyDescent="0.2">
      <c r="A944" s="96">
        <v>936</v>
      </c>
      <c r="B944" s="132"/>
      <c r="C944" s="132"/>
      <c r="D944" s="132"/>
      <c r="E944" s="132"/>
      <c r="F944" s="132"/>
      <c r="G944" s="59"/>
      <c r="H944" s="59"/>
      <c r="I944" s="59"/>
      <c r="J944" s="59"/>
      <c r="K944" s="59"/>
      <c r="L944" s="59"/>
      <c r="M944" s="59"/>
      <c r="N944" s="59"/>
      <c r="O944" s="59"/>
      <c r="P944" s="59"/>
      <c r="Q944" s="59"/>
      <c r="R944" s="59"/>
      <c r="T944" s="59"/>
      <c r="U944" s="125"/>
      <c r="V944" s="125"/>
      <c r="W944" s="125"/>
      <c r="X944" s="125"/>
      <c r="Y944" s="125"/>
      <c r="Z944" s="125"/>
      <c r="DR944" s="59"/>
    </row>
    <row r="945" spans="1:122" x14ac:dyDescent="0.2">
      <c r="A945" s="96">
        <v>937</v>
      </c>
      <c r="B945" s="132"/>
      <c r="C945" s="132"/>
      <c r="D945" s="132"/>
      <c r="E945" s="132"/>
      <c r="F945" s="132"/>
      <c r="G945" s="59"/>
      <c r="H945" s="59"/>
      <c r="I945" s="59"/>
      <c r="J945" s="59"/>
      <c r="K945" s="59"/>
      <c r="L945" s="59"/>
      <c r="M945" s="59"/>
      <c r="N945" s="59"/>
      <c r="O945" s="59"/>
      <c r="P945" s="59"/>
      <c r="Q945" s="59"/>
      <c r="R945" s="59"/>
      <c r="T945" s="59"/>
      <c r="U945" s="125"/>
      <c r="V945" s="125"/>
      <c r="W945" s="125"/>
      <c r="X945" s="125"/>
      <c r="Y945" s="125"/>
      <c r="Z945" s="125"/>
      <c r="DR945" s="59"/>
    </row>
    <row r="946" spans="1:122" x14ac:dyDescent="0.2">
      <c r="A946" s="96">
        <v>938</v>
      </c>
      <c r="B946" s="132"/>
      <c r="C946" s="132"/>
      <c r="D946" s="132"/>
      <c r="E946" s="132"/>
      <c r="F946" s="132"/>
      <c r="G946" s="59"/>
      <c r="H946" s="59"/>
      <c r="I946" s="59"/>
      <c r="J946" s="59"/>
      <c r="K946" s="59"/>
      <c r="L946" s="59"/>
      <c r="M946" s="59"/>
      <c r="N946" s="59"/>
      <c r="O946" s="59"/>
      <c r="P946" s="59"/>
      <c r="Q946" s="59"/>
      <c r="R946" s="59"/>
      <c r="T946" s="59"/>
      <c r="U946" s="125"/>
      <c r="V946" s="125"/>
      <c r="W946" s="125"/>
      <c r="X946" s="125"/>
      <c r="Y946" s="125"/>
      <c r="Z946" s="125"/>
      <c r="DR946" s="59"/>
    </row>
    <row r="947" spans="1:122" x14ac:dyDescent="0.2">
      <c r="A947" s="96">
        <v>939</v>
      </c>
      <c r="B947" s="132"/>
      <c r="C947" s="132"/>
      <c r="D947" s="132"/>
      <c r="E947" s="132"/>
      <c r="F947" s="132"/>
      <c r="G947" s="59"/>
      <c r="H947" s="59"/>
      <c r="I947" s="59"/>
      <c r="J947" s="59"/>
      <c r="K947" s="59"/>
      <c r="L947" s="59"/>
      <c r="M947" s="59"/>
      <c r="N947" s="59"/>
      <c r="O947" s="59"/>
      <c r="P947" s="59"/>
      <c r="Q947" s="59"/>
      <c r="R947" s="59"/>
      <c r="T947" s="59"/>
      <c r="U947" s="125"/>
      <c r="V947" s="125"/>
      <c r="W947" s="125"/>
      <c r="X947" s="125"/>
      <c r="Y947" s="125"/>
      <c r="Z947" s="125"/>
      <c r="DR947" s="59"/>
    </row>
    <row r="948" spans="1:122" x14ac:dyDescent="0.2">
      <c r="A948" s="96">
        <v>940</v>
      </c>
      <c r="B948" s="132"/>
      <c r="C948" s="132"/>
      <c r="D948" s="132"/>
      <c r="E948" s="132"/>
      <c r="F948" s="132"/>
      <c r="G948" s="59"/>
      <c r="H948" s="59"/>
      <c r="I948" s="59"/>
      <c r="J948" s="59"/>
      <c r="K948" s="59"/>
      <c r="L948" s="59"/>
      <c r="M948" s="59"/>
      <c r="N948" s="59"/>
      <c r="O948" s="59"/>
      <c r="P948" s="59"/>
      <c r="Q948" s="59"/>
      <c r="R948" s="59"/>
      <c r="T948" s="59"/>
      <c r="U948" s="125"/>
      <c r="V948" s="125"/>
      <c r="W948" s="125"/>
      <c r="X948" s="125"/>
      <c r="Y948" s="125"/>
      <c r="Z948" s="125"/>
      <c r="DR948" s="59"/>
    </row>
    <row r="949" spans="1:122" x14ac:dyDescent="0.2">
      <c r="A949" s="96">
        <v>941</v>
      </c>
      <c r="B949" s="132"/>
      <c r="C949" s="132"/>
      <c r="D949" s="132"/>
      <c r="E949" s="132"/>
      <c r="F949" s="132"/>
      <c r="G949" s="59"/>
      <c r="H949" s="59"/>
      <c r="I949" s="59"/>
      <c r="J949" s="59"/>
      <c r="K949" s="59"/>
      <c r="L949" s="59"/>
      <c r="M949" s="59"/>
      <c r="N949" s="59"/>
      <c r="O949" s="59"/>
      <c r="P949" s="59"/>
      <c r="Q949" s="59"/>
      <c r="R949" s="59"/>
      <c r="T949" s="59"/>
      <c r="U949" s="125"/>
      <c r="V949" s="125"/>
      <c r="W949" s="125"/>
      <c r="X949" s="125"/>
      <c r="Y949" s="125"/>
      <c r="Z949" s="125"/>
      <c r="DR949" s="59"/>
    </row>
    <row r="950" spans="1:122" x14ac:dyDescent="0.2">
      <c r="A950" s="96">
        <v>942</v>
      </c>
      <c r="B950" s="132"/>
      <c r="C950" s="132"/>
      <c r="D950" s="132"/>
      <c r="E950" s="132"/>
      <c r="F950" s="132"/>
      <c r="G950" s="59"/>
      <c r="H950" s="59"/>
      <c r="I950" s="59"/>
      <c r="J950" s="59"/>
      <c r="K950" s="59"/>
      <c r="L950" s="59"/>
      <c r="M950" s="59"/>
      <c r="N950" s="59"/>
      <c r="O950" s="59"/>
      <c r="P950" s="59"/>
      <c r="Q950" s="59"/>
      <c r="R950" s="59"/>
      <c r="T950" s="59"/>
      <c r="U950" s="125"/>
      <c r="V950" s="125"/>
      <c r="W950" s="125"/>
      <c r="X950" s="125"/>
      <c r="Y950" s="125"/>
      <c r="Z950" s="125"/>
      <c r="DR950" s="59"/>
    </row>
    <row r="951" spans="1:122" x14ac:dyDescent="0.2">
      <c r="A951" s="96">
        <v>943</v>
      </c>
      <c r="B951" s="132"/>
      <c r="C951" s="132"/>
      <c r="D951" s="132"/>
      <c r="E951" s="132"/>
      <c r="F951" s="132"/>
      <c r="G951" s="59"/>
      <c r="H951" s="59"/>
      <c r="I951" s="59"/>
      <c r="J951" s="59"/>
      <c r="K951" s="59"/>
      <c r="L951" s="59"/>
      <c r="M951" s="59"/>
      <c r="N951" s="59"/>
      <c r="O951" s="59"/>
      <c r="P951" s="59"/>
      <c r="Q951" s="59"/>
      <c r="R951" s="59"/>
      <c r="T951" s="59"/>
      <c r="U951" s="125"/>
      <c r="V951" s="125"/>
      <c r="W951" s="125"/>
      <c r="X951" s="125"/>
      <c r="Y951" s="125"/>
      <c r="Z951" s="125"/>
      <c r="DR951" s="59"/>
    </row>
    <row r="952" spans="1:122" x14ac:dyDescent="0.2">
      <c r="A952" s="96">
        <v>944</v>
      </c>
      <c r="B952" s="132"/>
      <c r="C952" s="132"/>
      <c r="D952" s="132"/>
      <c r="E952" s="132"/>
      <c r="F952" s="132"/>
      <c r="G952" s="59"/>
      <c r="H952" s="59"/>
      <c r="I952" s="59"/>
      <c r="J952" s="59"/>
      <c r="K952" s="59"/>
      <c r="L952" s="59"/>
      <c r="M952" s="59"/>
      <c r="N952" s="59"/>
      <c r="O952" s="59"/>
      <c r="P952" s="59"/>
      <c r="Q952" s="59"/>
      <c r="R952" s="59"/>
      <c r="T952" s="59"/>
      <c r="U952" s="125"/>
      <c r="V952" s="125"/>
      <c r="W952" s="125"/>
      <c r="X952" s="125"/>
      <c r="Y952" s="125"/>
      <c r="Z952" s="125"/>
      <c r="DR952" s="59"/>
    </row>
    <row r="953" spans="1:122" x14ac:dyDescent="0.2">
      <c r="A953" s="96">
        <v>945</v>
      </c>
      <c r="B953" s="132"/>
      <c r="C953" s="132"/>
      <c r="D953" s="132"/>
      <c r="E953" s="132"/>
      <c r="F953" s="132"/>
      <c r="G953" s="59"/>
      <c r="H953" s="59"/>
      <c r="I953" s="59"/>
      <c r="J953" s="59"/>
      <c r="K953" s="59"/>
      <c r="L953" s="59"/>
      <c r="M953" s="59"/>
      <c r="N953" s="59"/>
      <c r="O953" s="59"/>
      <c r="P953" s="59"/>
      <c r="Q953" s="59"/>
      <c r="R953" s="59"/>
      <c r="T953" s="59"/>
      <c r="U953" s="125"/>
      <c r="V953" s="125"/>
      <c r="W953" s="125"/>
      <c r="X953" s="125"/>
      <c r="Y953" s="125"/>
      <c r="Z953" s="125"/>
      <c r="DR953" s="59"/>
    </row>
    <row r="954" spans="1:122" x14ac:dyDescent="0.2">
      <c r="A954" s="96">
        <v>946</v>
      </c>
      <c r="B954" s="132"/>
      <c r="C954" s="132"/>
      <c r="D954" s="132"/>
      <c r="E954" s="132"/>
      <c r="F954" s="132"/>
      <c r="G954" s="59"/>
      <c r="H954" s="59"/>
      <c r="I954" s="59"/>
      <c r="J954" s="59"/>
      <c r="K954" s="59"/>
      <c r="L954" s="59"/>
      <c r="M954" s="59"/>
      <c r="N954" s="59"/>
      <c r="O954" s="59"/>
      <c r="P954" s="59"/>
      <c r="Q954" s="59"/>
      <c r="R954" s="59"/>
      <c r="T954" s="59"/>
      <c r="U954" s="125"/>
      <c r="V954" s="125"/>
      <c r="W954" s="125"/>
      <c r="X954" s="125"/>
      <c r="Y954" s="125"/>
      <c r="Z954" s="125"/>
      <c r="DR954" s="59"/>
    </row>
    <row r="955" spans="1:122" x14ac:dyDescent="0.2">
      <c r="A955" s="96">
        <v>947</v>
      </c>
      <c r="B955" s="132"/>
      <c r="C955" s="132"/>
      <c r="D955" s="132"/>
      <c r="E955" s="132"/>
      <c r="F955" s="132"/>
      <c r="G955" s="59"/>
      <c r="H955" s="59"/>
      <c r="I955" s="59"/>
      <c r="J955" s="59"/>
      <c r="K955" s="59"/>
      <c r="L955" s="59"/>
      <c r="M955" s="59"/>
      <c r="N955" s="59"/>
      <c r="O955" s="59"/>
      <c r="P955" s="59"/>
      <c r="Q955" s="59"/>
      <c r="R955" s="59"/>
      <c r="T955" s="59"/>
      <c r="U955" s="125"/>
      <c r="V955" s="125"/>
      <c r="W955" s="125"/>
      <c r="X955" s="125"/>
      <c r="Y955" s="125"/>
      <c r="Z955" s="125"/>
      <c r="DR955" s="59"/>
    </row>
    <row r="956" spans="1:122" x14ac:dyDescent="0.2">
      <c r="A956" s="96">
        <v>948</v>
      </c>
      <c r="B956" s="132"/>
      <c r="C956" s="132"/>
      <c r="D956" s="132"/>
      <c r="E956" s="132"/>
      <c r="F956" s="132"/>
      <c r="G956" s="59"/>
      <c r="H956" s="59"/>
      <c r="I956" s="59"/>
      <c r="J956" s="59"/>
      <c r="K956" s="59"/>
      <c r="L956" s="59"/>
      <c r="M956" s="59"/>
      <c r="N956" s="59"/>
      <c r="O956" s="59"/>
      <c r="P956" s="59"/>
      <c r="Q956" s="59"/>
      <c r="R956" s="59"/>
      <c r="T956" s="59"/>
      <c r="U956" s="125"/>
      <c r="V956" s="125"/>
      <c r="W956" s="125"/>
      <c r="X956" s="125"/>
      <c r="Y956" s="125"/>
      <c r="Z956" s="125"/>
      <c r="DR956" s="59"/>
    </row>
    <row r="957" spans="1:122" x14ac:dyDescent="0.2">
      <c r="A957" s="96">
        <v>949</v>
      </c>
      <c r="B957" s="132"/>
      <c r="C957" s="132"/>
      <c r="D957" s="132"/>
      <c r="E957" s="132"/>
      <c r="F957" s="132"/>
      <c r="G957" s="59"/>
      <c r="H957" s="59"/>
      <c r="I957" s="59"/>
      <c r="J957" s="59"/>
      <c r="K957" s="59"/>
      <c r="L957" s="59"/>
      <c r="M957" s="59"/>
      <c r="N957" s="59"/>
      <c r="O957" s="59"/>
      <c r="P957" s="59"/>
      <c r="Q957" s="59"/>
      <c r="R957" s="59"/>
      <c r="T957" s="59"/>
      <c r="U957" s="125"/>
      <c r="V957" s="125"/>
      <c r="W957" s="125"/>
      <c r="X957" s="125"/>
      <c r="Y957" s="125"/>
      <c r="Z957" s="125"/>
      <c r="DR957" s="59"/>
    </row>
    <row r="958" spans="1:122" x14ac:dyDescent="0.2">
      <c r="A958" s="96">
        <v>950</v>
      </c>
      <c r="B958" s="132"/>
      <c r="C958" s="132"/>
      <c r="D958" s="132"/>
      <c r="E958" s="132"/>
      <c r="F958" s="132"/>
      <c r="G958" s="59"/>
      <c r="H958" s="59"/>
      <c r="I958" s="59"/>
      <c r="J958" s="59"/>
      <c r="K958" s="59"/>
      <c r="L958" s="59"/>
      <c r="M958" s="59"/>
      <c r="N958" s="59"/>
      <c r="O958" s="59"/>
      <c r="P958" s="59"/>
      <c r="Q958" s="59"/>
      <c r="R958" s="59"/>
      <c r="T958" s="59"/>
      <c r="U958" s="125"/>
      <c r="V958" s="125"/>
      <c r="W958" s="125"/>
      <c r="X958" s="125"/>
      <c r="Y958" s="125"/>
      <c r="Z958" s="125"/>
      <c r="DR958" s="59"/>
    </row>
    <row r="959" spans="1:122" x14ac:dyDescent="0.2">
      <c r="A959" s="96">
        <v>951</v>
      </c>
      <c r="B959" s="132"/>
      <c r="C959" s="132"/>
      <c r="D959" s="132"/>
      <c r="E959" s="132"/>
      <c r="F959" s="132"/>
      <c r="G959" s="59"/>
      <c r="H959" s="59"/>
      <c r="I959" s="59"/>
      <c r="J959" s="59"/>
      <c r="K959" s="59"/>
      <c r="L959" s="59"/>
      <c r="M959" s="59"/>
      <c r="N959" s="59"/>
      <c r="O959" s="59"/>
      <c r="P959" s="59"/>
      <c r="Q959" s="59"/>
      <c r="R959" s="59"/>
      <c r="T959" s="59"/>
      <c r="U959" s="125"/>
      <c r="V959" s="125"/>
      <c r="W959" s="125"/>
      <c r="X959" s="125"/>
      <c r="Y959" s="125"/>
      <c r="Z959" s="125"/>
      <c r="DR959" s="59"/>
    </row>
    <row r="960" spans="1:122" x14ac:dyDescent="0.2">
      <c r="A960" s="96">
        <v>952</v>
      </c>
      <c r="B960" s="132"/>
      <c r="C960" s="132"/>
      <c r="D960" s="132"/>
      <c r="E960" s="132"/>
      <c r="F960" s="132"/>
      <c r="G960" s="59"/>
      <c r="H960" s="59"/>
      <c r="I960" s="59"/>
      <c r="J960" s="59"/>
      <c r="K960" s="59"/>
      <c r="L960" s="59"/>
      <c r="M960" s="59"/>
      <c r="N960" s="59"/>
      <c r="O960" s="59"/>
      <c r="P960" s="59"/>
      <c r="Q960" s="59"/>
      <c r="R960" s="59"/>
      <c r="T960" s="59"/>
      <c r="U960" s="125"/>
      <c r="V960" s="125"/>
      <c r="W960" s="125"/>
      <c r="X960" s="125"/>
      <c r="Y960" s="125"/>
      <c r="Z960" s="125"/>
      <c r="DR960" s="59"/>
    </row>
    <row r="961" spans="1:122" x14ac:dyDescent="0.2">
      <c r="A961" s="96">
        <v>953</v>
      </c>
      <c r="B961" s="132"/>
      <c r="C961" s="132"/>
      <c r="D961" s="132"/>
      <c r="E961" s="132"/>
      <c r="F961" s="132"/>
      <c r="G961" s="59"/>
      <c r="H961" s="59"/>
      <c r="I961" s="59"/>
      <c r="J961" s="59"/>
      <c r="K961" s="59"/>
      <c r="L961" s="59"/>
      <c r="M961" s="59"/>
      <c r="N961" s="59"/>
      <c r="O961" s="59"/>
      <c r="P961" s="59"/>
      <c r="Q961" s="59"/>
      <c r="R961" s="59"/>
      <c r="T961" s="59"/>
      <c r="U961" s="125"/>
      <c r="V961" s="125"/>
      <c r="W961" s="125"/>
      <c r="X961" s="125"/>
      <c r="Y961" s="125"/>
      <c r="Z961" s="125"/>
      <c r="DR961" s="59"/>
    </row>
    <row r="962" spans="1:122" x14ac:dyDescent="0.2">
      <c r="A962" s="96">
        <v>954</v>
      </c>
      <c r="B962" s="132"/>
      <c r="C962" s="132"/>
      <c r="D962" s="132"/>
      <c r="E962" s="132"/>
      <c r="F962" s="132"/>
      <c r="G962" s="59"/>
      <c r="H962" s="59"/>
      <c r="I962" s="59"/>
      <c r="J962" s="59"/>
      <c r="K962" s="59"/>
      <c r="L962" s="59"/>
      <c r="M962" s="59"/>
      <c r="N962" s="59"/>
      <c r="O962" s="59"/>
      <c r="P962" s="59"/>
      <c r="Q962" s="59"/>
      <c r="R962" s="59"/>
      <c r="T962" s="59"/>
      <c r="U962" s="125"/>
      <c r="V962" s="125"/>
      <c r="W962" s="125"/>
      <c r="X962" s="125"/>
      <c r="Y962" s="125"/>
      <c r="Z962" s="125"/>
      <c r="DR962" s="59"/>
    </row>
    <row r="963" spans="1:122" x14ac:dyDescent="0.2">
      <c r="A963" s="96">
        <v>955</v>
      </c>
      <c r="B963" s="132"/>
      <c r="C963" s="132"/>
      <c r="D963" s="132"/>
      <c r="E963" s="132"/>
      <c r="F963" s="132"/>
      <c r="G963" s="59"/>
      <c r="H963" s="59"/>
      <c r="I963" s="59"/>
      <c r="J963" s="59"/>
      <c r="K963" s="59"/>
      <c r="L963" s="59"/>
      <c r="M963" s="59"/>
      <c r="N963" s="59"/>
      <c r="O963" s="59"/>
      <c r="P963" s="59"/>
      <c r="Q963" s="59"/>
      <c r="R963" s="59"/>
      <c r="T963" s="59"/>
      <c r="U963" s="125"/>
      <c r="V963" s="125"/>
      <c r="W963" s="125"/>
      <c r="X963" s="125"/>
      <c r="Y963" s="125"/>
      <c r="Z963" s="125"/>
      <c r="DR963" s="59"/>
    </row>
    <row r="964" spans="1:122" x14ac:dyDescent="0.2">
      <c r="A964" s="96">
        <v>956</v>
      </c>
      <c r="B964" s="132"/>
      <c r="C964" s="132"/>
      <c r="D964" s="132"/>
      <c r="E964" s="132"/>
      <c r="F964" s="132"/>
      <c r="G964" s="59"/>
      <c r="H964" s="59"/>
      <c r="I964" s="59"/>
      <c r="J964" s="59"/>
      <c r="K964" s="59"/>
      <c r="L964" s="59"/>
      <c r="M964" s="59"/>
      <c r="N964" s="59"/>
      <c r="O964" s="59"/>
      <c r="P964" s="59"/>
      <c r="Q964" s="59"/>
      <c r="R964" s="59"/>
      <c r="T964" s="59"/>
      <c r="U964" s="125"/>
      <c r="V964" s="125"/>
      <c r="W964" s="125"/>
      <c r="X964" s="125"/>
      <c r="Y964" s="125"/>
      <c r="Z964" s="125"/>
      <c r="DR964" s="59"/>
    </row>
    <row r="965" spans="1:122" x14ac:dyDescent="0.2">
      <c r="A965" s="96">
        <v>957</v>
      </c>
      <c r="B965" s="132"/>
      <c r="C965" s="132"/>
      <c r="D965" s="132"/>
      <c r="E965" s="132"/>
      <c r="F965" s="132"/>
      <c r="G965" s="59"/>
      <c r="H965" s="59"/>
      <c r="I965" s="59"/>
      <c r="J965" s="59"/>
      <c r="K965" s="59"/>
      <c r="L965" s="59"/>
      <c r="M965" s="59"/>
      <c r="N965" s="59"/>
      <c r="O965" s="59"/>
      <c r="P965" s="59"/>
      <c r="Q965" s="59"/>
      <c r="R965" s="59"/>
      <c r="T965" s="59"/>
      <c r="U965" s="125"/>
      <c r="V965" s="125"/>
      <c r="W965" s="125"/>
      <c r="X965" s="125"/>
      <c r="Y965" s="125"/>
      <c r="Z965" s="125"/>
      <c r="DR965" s="59"/>
    </row>
    <row r="966" spans="1:122" x14ac:dyDescent="0.2">
      <c r="A966" s="96">
        <v>958</v>
      </c>
      <c r="B966" s="132"/>
      <c r="C966" s="132"/>
      <c r="D966" s="132"/>
      <c r="E966" s="132"/>
      <c r="F966" s="132"/>
      <c r="G966" s="59"/>
      <c r="H966" s="59"/>
      <c r="I966" s="59"/>
      <c r="J966" s="59"/>
      <c r="K966" s="59"/>
      <c r="L966" s="59"/>
      <c r="M966" s="59"/>
      <c r="N966" s="59"/>
      <c r="O966" s="59"/>
      <c r="P966" s="59"/>
      <c r="Q966" s="59"/>
      <c r="R966" s="59"/>
      <c r="T966" s="59"/>
      <c r="U966" s="125"/>
      <c r="V966" s="125"/>
      <c r="W966" s="125"/>
      <c r="X966" s="125"/>
      <c r="Y966" s="125"/>
      <c r="Z966" s="125"/>
      <c r="DR966" s="59"/>
    </row>
    <row r="967" spans="1:122" x14ac:dyDescent="0.2">
      <c r="A967" s="96">
        <v>959</v>
      </c>
      <c r="B967" s="132"/>
      <c r="C967" s="132"/>
      <c r="D967" s="132"/>
      <c r="E967" s="132"/>
      <c r="F967" s="132"/>
      <c r="G967" s="59"/>
      <c r="H967" s="59"/>
      <c r="I967" s="59"/>
      <c r="J967" s="59"/>
      <c r="K967" s="59"/>
      <c r="L967" s="59"/>
      <c r="M967" s="59"/>
      <c r="N967" s="59"/>
      <c r="O967" s="59"/>
      <c r="P967" s="59"/>
      <c r="Q967" s="59"/>
      <c r="R967" s="59"/>
      <c r="T967" s="59"/>
      <c r="U967" s="125"/>
      <c r="V967" s="125"/>
      <c r="W967" s="125"/>
      <c r="X967" s="125"/>
      <c r="Y967" s="125"/>
      <c r="Z967" s="125"/>
      <c r="DR967" s="59"/>
    </row>
    <row r="968" spans="1:122" x14ac:dyDescent="0.2">
      <c r="A968" s="96">
        <v>960</v>
      </c>
      <c r="B968" s="132"/>
      <c r="C968" s="132"/>
      <c r="D968" s="132"/>
      <c r="E968" s="132"/>
      <c r="F968" s="132"/>
      <c r="G968" s="59"/>
      <c r="H968" s="59"/>
      <c r="I968" s="59"/>
      <c r="J968" s="59"/>
      <c r="K968" s="59"/>
      <c r="L968" s="59"/>
      <c r="M968" s="59"/>
      <c r="N968" s="59"/>
      <c r="O968" s="59"/>
      <c r="P968" s="59"/>
      <c r="Q968" s="59"/>
      <c r="R968" s="59"/>
      <c r="T968" s="59"/>
      <c r="U968" s="125"/>
      <c r="V968" s="125"/>
      <c r="W968" s="125"/>
      <c r="X968" s="125"/>
      <c r="Y968" s="125"/>
      <c r="Z968" s="125"/>
      <c r="DR968" s="59"/>
    </row>
    <row r="969" spans="1:122" x14ac:dyDescent="0.2">
      <c r="A969" s="96">
        <v>961</v>
      </c>
      <c r="B969" s="132"/>
      <c r="C969" s="132"/>
      <c r="D969" s="132"/>
      <c r="E969" s="132"/>
      <c r="F969" s="132"/>
      <c r="G969" s="59"/>
      <c r="H969" s="59"/>
      <c r="I969" s="59"/>
      <c r="J969" s="59"/>
      <c r="K969" s="59"/>
      <c r="L969" s="59"/>
      <c r="M969" s="59"/>
      <c r="N969" s="59"/>
      <c r="O969" s="59"/>
      <c r="P969" s="59"/>
      <c r="Q969" s="59"/>
      <c r="R969" s="59"/>
      <c r="T969" s="59"/>
      <c r="U969" s="125"/>
      <c r="V969" s="125"/>
      <c r="W969" s="125"/>
      <c r="X969" s="125"/>
      <c r="Y969" s="125"/>
      <c r="Z969" s="125"/>
      <c r="DR969" s="59"/>
    </row>
    <row r="970" spans="1:122" x14ac:dyDescent="0.2">
      <c r="A970" s="96">
        <v>962</v>
      </c>
      <c r="B970" s="132"/>
      <c r="C970" s="132"/>
      <c r="D970" s="132"/>
      <c r="E970" s="132"/>
      <c r="F970" s="132"/>
      <c r="G970" s="59"/>
      <c r="H970" s="59"/>
      <c r="I970" s="59"/>
      <c r="J970" s="59"/>
      <c r="K970" s="59"/>
      <c r="L970" s="59"/>
      <c r="M970" s="59"/>
      <c r="N970" s="59"/>
      <c r="O970" s="59"/>
      <c r="P970" s="59"/>
      <c r="Q970" s="59"/>
      <c r="R970" s="59"/>
      <c r="T970" s="59"/>
      <c r="U970" s="125"/>
      <c r="V970" s="125"/>
      <c r="W970" s="125"/>
      <c r="X970" s="125"/>
      <c r="Y970" s="125"/>
      <c r="Z970" s="125"/>
      <c r="DR970" s="59"/>
    </row>
    <row r="971" spans="1:122" x14ac:dyDescent="0.2">
      <c r="A971" s="96">
        <v>963</v>
      </c>
      <c r="B971" s="132"/>
      <c r="C971" s="132"/>
      <c r="D971" s="132"/>
      <c r="E971" s="132"/>
      <c r="F971" s="132"/>
      <c r="G971" s="59"/>
      <c r="H971" s="59"/>
      <c r="I971" s="59"/>
      <c r="J971" s="59"/>
      <c r="K971" s="59"/>
      <c r="L971" s="59"/>
      <c r="M971" s="59"/>
      <c r="N971" s="59"/>
      <c r="O971" s="59"/>
      <c r="P971" s="59"/>
      <c r="Q971" s="59"/>
      <c r="R971" s="59"/>
      <c r="T971" s="59"/>
      <c r="U971" s="125"/>
      <c r="V971" s="125"/>
      <c r="W971" s="125"/>
      <c r="X971" s="125"/>
      <c r="Y971" s="125"/>
      <c r="Z971" s="125"/>
      <c r="DR971" s="59"/>
    </row>
    <row r="972" spans="1:122" x14ac:dyDescent="0.2">
      <c r="A972" s="96">
        <v>964</v>
      </c>
      <c r="B972" s="132"/>
      <c r="C972" s="132"/>
      <c r="D972" s="132"/>
      <c r="E972" s="132"/>
      <c r="F972" s="132"/>
      <c r="G972" s="59"/>
      <c r="H972" s="59"/>
      <c r="I972" s="59"/>
      <c r="J972" s="59"/>
      <c r="K972" s="59"/>
      <c r="L972" s="59"/>
      <c r="M972" s="59"/>
      <c r="N972" s="59"/>
      <c r="O972" s="59"/>
      <c r="P972" s="59"/>
      <c r="Q972" s="59"/>
      <c r="R972" s="59"/>
      <c r="T972" s="59"/>
      <c r="U972" s="125"/>
      <c r="V972" s="125"/>
      <c r="W972" s="125"/>
      <c r="X972" s="125"/>
      <c r="Y972" s="125"/>
      <c r="Z972" s="125"/>
      <c r="DR972" s="59"/>
    </row>
    <row r="973" spans="1:122" x14ac:dyDescent="0.2">
      <c r="A973" s="96">
        <v>965</v>
      </c>
      <c r="B973" s="132"/>
      <c r="C973" s="132"/>
      <c r="D973" s="132"/>
      <c r="E973" s="132"/>
      <c r="F973" s="132"/>
      <c r="G973" s="59"/>
      <c r="H973" s="59"/>
      <c r="I973" s="59"/>
      <c r="J973" s="59"/>
      <c r="K973" s="59"/>
      <c r="L973" s="59"/>
      <c r="M973" s="59"/>
      <c r="N973" s="59"/>
      <c r="O973" s="59"/>
      <c r="P973" s="59"/>
      <c r="Q973" s="59"/>
      <c r="R973" s="59"/>
      <c r="T973" s="59"/>
      <c r="U973" s="125"/>
      <c r="V973" s="125"/>
      <c r="W973" s="125"/>
      <c r="X973" s="125"/>
      <c r="Y973" s="125"/>
      <c r="Z973" s="125"/>
      <c r="DR973" s="59"/>
    </row>
    <row r="974" spans="1:122" x14ac:dyDescent="0.2">
      <c r="A974" s="96">
        <v>966</v>
      </c>
      <c r="B974" s="132"/>
      <c r="C974" s="132"/>
      <c r="D974" s="132"/>
      <c r="E974" s="132"/>
      <c r="F974" s="132"/>
      <c r="G974" s="59"/>
      <c r="H974" s="59"/>
      <c r="I974" s="59"/>
      <c r="J974" s="59"/>
      <c r="K974" s="59"/>
      <c r="L974" s="59"/>
      <c r="M974" s="59"/>
      <c r="N974" s="59"/>
      <c r="O974" s="59"/>
      <c r="P974" s="59"/>
      <c r="Q974" s="59"/>
      <c r="R974" s="59"/>
      <c r="T974" s="59"/>
      <c r="U974" s="125"/>
      <c r="V974" s="125"/>
      <c r="W974" s="125"/>
      <c r="X974" s="125"/>
      <c r="Y974" s="125"/>
      <c r="Z974" s="125"/>
      <c r="DR974" s="59"/>
    </row>
    <row r="975" spans="1:122" x14ac:dyDescent="0.2">
      <c r="A975" s="96">
        <v>967</v>
      </c>
      <c r="B975" s="132"/>
      <c r="C975" s="132"/>
      <c r="D975" s="132"/>
      <c r="E975" s="132"/>
      <c r="F975" s="132"/>
      <c r="G975" s="59"/>
      <c r="H975" s="59"/>
      <c r="I975" s="59"/>
      <c r="J975" s="59"/>
      <c r="K975" s="59"/>
      <c r="L975" s="59"/>
      <c r="M975" s="59"/>
      <c r="N975" s="59"/>
      <c r="O975" s="59"/>
      <c r="P975" s="59"/>
      <c r="Q975" s="59"/>
      <c r="R975" s="59"/>
      <c r="T975" s="59"/>
      <c r="U975" s="125"/>
      <c r="V975" s="125"/>
      <c r="W975" s="125"/>
      <c r="X975" s="125"/>
      <c r="Y975" s="125"/>
      <c r="Z975" s="125"/>
      <c r="DR975" s="59"/>
    </row>
    <row r="976" spans="1:122" x14ac:dyDescent="0.2">
      <c r="A976" s="96">
        <v>968</v>
      </c>
      <c r="B976" s="132"/>
      <c r="C976" s="132"/>
      <c r="D976" s="132"/>
      <c r="E976" s="132"/>
      <c r="F976" s="132"/>
      <c r="G976" s="59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T976" s="59"/>
      <c r="U976" s="125"/>
      <c r="V976" s="125"/>
      <c r="W976" s="125"/>
      <c r="X976" s="125"/>
      <c r="Y976" s="125"/>
      <c r="Z976" s="125"/>
      <c r="DR976" s="59"/>
    </row>
    <row r="977" spans="1:122" x14ac:dyDescent="0.2">
      <c r="A977" s="96">
        <v>969</v>
      </c>
      <c r="B977" s="132"/>
      <c r="C977" s="132"/>
      <c r="D977" s="132"/>
      <c r="E977" s="132"/>
      <c r="F977" s="132"/>
      <c r="G977" s="59"/>
      <c r="H977" s="59"/>
      <c r="I977" s="59"/>
      <c r="J977" s="59"/>
      <c r="K977" s="59"/>
      <c r="L977" s="59"/>
      <c r="M977" s="59"/>
      <c r="N977" s="59"/>
      <c r="O977" s="59"/>
      <c r="P977" s="59"/>
      <c r="Q977" s="59"/>
      <c r="R977" s="59"/>
      <c r="T977" s="59"/>
      <c r="U977" s="125"/>
      <c r="V977" s="125"/>
      <c r="W977" s="125"/>
      <c r="X977" s="125"/>
      <c r="Y977" s="125"/>
      <c r="Z977" s="125"/>
      <c r="DR977" s="59"/>
    </row>
    <row r="978" spans="1:122" x14ac:dyDescent="0.2">
      <c r="A978" s="96">
        <v>970</v>
      </c>
      <c r="B978" s="132"/>
      <c r="C978" s="132"/>
      <c r="D978" s="132"/>
      <c r="E978" s="132"/>
      <c r="F978" s="132"/>
      <c r="G978" s="59"/>
      <c r="H978" s="59"/>
      <c r="I978" s="59"/>
      <c r="J978" s="59"/>
      <c r="K978" s="59"/>
      <c r="L978" s="59"/>
      <c r="M978" s="59"/>
      <c r="N978" s="59"/>
      <c r="O978" s="59"/>
      <c r="P978" s="59"/>
      <c r="Q978" s="59"/>
      <c r="R978" s="59"/>
      <c r="T978" s="59"/>
      <c r="U978" s="125"/>
      <c r="V978" s="125"/>
      <c r="W978" s="125"/>
      <c r="X978" s="125"/>
      <c r="Y978" s="125"/>
      <c r="Z978" s="125"/>
      <c r="DR978" s="59"/>
    </row>
    <row r="979" spans="1:122" x14ac:dyDescent="0.2">
      <c r="A979" s="96">
        <v>971</v>
      </c>
      <c r="B979" s="132"/>
      <c r="C979" s="132"/>
      <c r="D979" s="132"/>
      <c r="E979" s="132"/>
      <c r="F979" s="132"/>
      <c r="G979" s="59"/>
      <c r="H979" s="59"/>
      <c r="I979" s="59"/>
      <c r="J979" s="59"/>
      <c r="K979" s="59"/>
      <c r="L979" s="59"/>
      <c r="M979" s="59"/>
      <c r="N979" s="59"/>
      <c r="O979" s="59"/>
      <c r="P979" s="59"/>
      <c r="Q979" s="59"/>
      <c r="R979" s="59"/>
      <c r="T979" s="59"/>
      <c r="U979" s="125"/>
      <c r="V979" s="125"/>
      <c r="W979" s="125"/>
      <c r="X979" s="125"/>
      <c r="Y979" s="125"/>
      <c r="Z979" s="125"/>
      <c r="DR979" s="59"/>
    </row>
    <row r="980" spans="1:122" x14ac:dyDescent="0.2">
      <c r="A980" s="96">
        <v>972</v>
      </c>
      <c r="B980" s="132"/>
      <c r="C980" s="132"/>
      <c r="D980" s="132"/>
      <c r="E980" s="132"/>
      <c r="F980" s="132"/>
      <c r="G980" s="59"/>
      <c r="H980" s="59"/>
      <c r="I980" s="59"/>
      <c r="J980" s="59"/>
      <c r="K980" s="59"/>
      <c r="L980" s="59"/>
      <c r="M980" s="59"/>
      <c r="N980" s="59"/>
      <c r="O980" s="59"/>
      <c r="P980" s="59"/>
      <c r="Q980" s="59"/>
      <c r="R980" s="59"/>
      <c r="T980" s="59"/>
      <c r="U980" s="125"/>
      <c r="V980" s="125"/>
      <c r="W980" s="125"/>
      <c r="X980" s="125"/>
      <c r="Y980" s="125"/>
      <c r="Z980" s="125"/>
      <c r="DR980" s="59"/>
    </row>
    <row r="981" spans="1:122" x14ac:dyDescent="0.2">
      <c r="A981" s="96">
        <v>973</v>
      </c>
      <c r="B981" s="132"/>
      <c r="C981" s="132"/>
      <c r="D981" s="132"/>
      <c r="E981" s="132"/>
      <c r="F981" s="132"/>
      <c r="G981" s="59"/>
      <c r="H981" s="59"/>
      <c r="I981" s="59"/>
      <c r="J981" s="59"/>
      <c r="K981" s="59"/>
      <c r="L981" s="59"/>
      <c r="M981" s="59"/>
      <c r="N981" s="59"/>
      <c r="O981" s="59"/>
      <c r="P981" s="59"/>
      <c r="Q981" s="59"/>
      <c r="R981" s="59"/>
      <c r="T981" s="59"/>
      <c r="U981" s="125"/>
      <c r="V981" s="125"/>
      <c r="W981" s="125"/>
      <c r="X981" s="125"/>
      <c r="Y981" s="125"/>
      <c r="Z981" s="125"/>
      <c r="DR981" s="59"/>
    </row>
    <row r="982" spans="1:122" x14ac:dyDescent="0.2">
      <c r="A982" s="96">
        <v>974</v>
      </c>
      <c r="B982" s="132"/>
      <c r="C982" s="132"/>
      <c r="D982" s="132"/>
      <c r="E982" s="132"/>
      <c r="F982" s="132"/>
      <c r="G982" s="59"/>
      <c r="H982" s="59"/>
      <c r="I982" s="59"/>
      <c r="J982" s="59"/>
      <c r="K982" s="59"/>
      <c r="L982" s="59"/>
      <c r="M982" s="59"/>
      <c r="N982" s="59"/>
      <c r="O982" s="59"/>
      <c r="P982" s="59"/>
      <c r="Q982" s="59"/>
      <c r="R982" s="59"/>
      <c r="T982" s="59"/>
      <c r="U982" s="125"/>
      <c r="V982" s="125"/>
      <c r="W982" s="125"/>
      <c r="X982" s="125"/>
      <c r="Y982" s="125"/>
      <c r="Z982" s="125"/>
      <c r="DR982" s="59"/>
    </row>
    <row r="983" spans="1:122" x14ac:dyDescent="0.2">
      <c r="A983" s="96">
        <v>975</v>
      </c>
      <c r="B983" s="132"/>
      <c r="C983" s="132"/>
      <c r="D983" s="132"/>
      <c r="E983" s="132"/>
      <c r="F983" s="132"/>
      <c r="G983" s="59"/>
      <c r="H983" s="59"/>
      <c r="I983" s="59"/>
      <c r="J983" s="59"/>
      <c r="K983" s="59"/>
      <c r="L983" s="59"/>
      <c r="M983" s="59"/>
      <c r="N983" s="59"/>
      <c r="O983" s="59"/>
      <c r="P983" s="59"/>
      <c r="Q983" s="59"/>
      <c r="R983" s="59"/>
      <c r="T983" s="59"/>
      <c r="U983" s="125"/>
      <c r="V983" s="125"/>
      <c r="W983" s="125"/>
      <c r="X983" s="125"/>
      <c r="Y983" s="125"/>
      <c r="Z983" s="125"/>
      <c r="DR983" s="59"/>
    </row>
    <row r="984" spans="1:122" x14ac:dyDescent="0.2">
      <c r="A984" s="96">
        <v>976</v>
      </c>
      <c r="B984" s="132"/>
      <c r="C984" s="132"/>
      <c r="D984" s="132"/>
      <c r="E984" s="132"/>
      <c r="F984" s="132"/>
      <c r="G984" s="59"/>
      <c r="H984" s="59"/>
      <c r="I984" s="59"/>
      <c r="J984" s="59"/>
      <c r="K984" s="59"/>
      <c r="L984" s="59"/>
      <c r="M984" s="59"/>
      <c r="N984" s="59"/>
      <c r="O984" s="59"/>
      <c r="P984" s="59"/>
      <c r="Q984" s="59"/>
      <c r="R984" s="59"/>
      <c r="T984" s="59"/>
      <c r="U984" s="125"/>
      <c r="V984" s="125"/>
      <c r="W984" s="125"/>
      <c r="X984" s="125"/>
      <c r="Y984" s="125"/>
      <c r="Z984" s="125"/>
      <c r="DR984" s="59"/>
    </row>
    <row r="985" spans="1:122" x14ac:dyDescent="0.2">
      <c r="A985" s="96">
        <v>977</v>
      </c>
      <c r="B985" s="132"/>
      <c r="C985" s="132"/>
      <c r="D985" s="132"/>
      <c r="E985" s="132"/>
      <c r="F985" s="132"/>
      <c r="G985" s="59"/>
      <c r="H985" s="59"/>
      <c r="I985" s="59"/>
      <c r="J985" s="59"/>
      <c r="K985" s="59"/>
      <c r="L985" s="59"/>
      <c r="M985" s="59"/>
      <c r="N985" s="59"/>
      <c r="O985" s="59"/>
      <c r="P985" s="59"/>
      <c r="Q985" s="59"/>
      <c r="R985" s="59"/>
      <c r="T985" s="59"/>
      <c r="U985" s="125"/>
      <c r="V985" s="125"/>
      <c r="W985" s="125"/>
      <c r="X985" s="125"/>
      <c r="Y985" s="125"/>
      <c r="Z985" s="125"/>
      <c r="DR985" s="59"/>
    </row>
    <row r="986" spans="1:122" x14ac:dyDescent="0.2">
      <c r="A986" s="96">
        <v>978</v>
      </c>
      <c r="B986" s="132"/>
      <c r="C986" s="132"/>
      <c r="D986" s="132"/>
      <c r="E986" s="132"/>
      <c r="F986" s="132"/>
      <c r="G986" s="59"/>
      <c r="H986" s="59"/>
      <c r="I986" s="59"/>
      <c r="J986" s="59"/>
      <c r="K986" s="59"/>
      <c r="L986" s="59"/>
      <c r="M986" s="59"/>
      <c r="N986" s="59"/>
      <c r="O986" s="59"/>
      <c r="P986" s="59"/>
      <c r="Q986" s="59"/>
      <c r="R986" s="59"/>
      <c r="T986" s="59"/>
      <c r="U986" s="125"/>
      <c r="V986" s="125"/>
      <c r="W986" s="125"/>
      <c r="X986" s="125"/>
      <c r="Y986" s="125"/>
      <c r="Z986" s="125"/>
      <c r="DR986" s="59"/>
    </row>
    <row r="987" spans="1:122" x14ac:dyDescent="0.2">
      <c r="A987" s="96">
        <v>979</v>
      </c>
      <c r="B987" s="132"/>
      <c r="C987" s="132"/>
      <c r="D987" s="132"/>
      <c r="E987" s="132"/>
      <c r="F987" s="132"/>
      <c r="G987" s="59"/>
      <c r="H987" s="59"/>
      <c r="I987" s="59"/>
      <c r="J987" s="59"/>
      <c r="K987" s="59"/>
      <c r="L987" s="59"/>
      <c r="M987" s="59"/>
      <c r="N987" s="59"/>
      <c r="O987" s="59"/>
      <c r="P987" s="59"/>
      <c r="Q987" s="59"/>
      <c r="R987" s="59"/>
      <c r="T987" s="59"/>
      <c r="U987" s="125"/>
      <c r="V987" s="125"/>
      <c r="W987" s="125"/>
      <c r="X987" s="125"/>
      <c r="Y987" s="125"/>
      <c r="Z987" s="125"/>
      <c r="DR987" s="59"/>
    </row>
    <row r="988" spans="1:122" x14ac:dyDescent="0.2">
      <c r="A988" s="96">
        <v>980</v>
      </c>
      <c r="B988" s="132"/>
      <c r="C988" s="132"/>
      <c r="D988" s="132"/>
      <c r="E988" s="132"/>
      <c r="F988" s="132"/>
      <c r="G988" s="59"/>
      <c r="H988" s="59"/>
      <c r="I988" s="59"/>
      <c r="J988" s="59"/>
      <c r="K988" s="59"/>
      <c r="L988" s="59"/>
      <c r="M988" s="59"/>
      <c r="N988" s="59"/>
      <c r="O988" s="59"/>
      <c r="P988" s="59"/>
      <c r="Q988" s="59"/>
      <c r="R988" s="59"/>
      <c r="T988" s="59"/>
      <c r="U988" s="125"/>
      <c r="V988" s="125"/>
      <c r="W988" s="125"/>
      <c r="X988" s="125"/>
      <c r="Y988" s="125"/>
      <c r="Z988" s="125"/>
      <c r="DR988" s="59"/>
    </row>
    <row r="989" spans="1:122" x14ac:dyDescent="0.2">
      <c r="A989" s="96">
        <v>981</v>
      </c>
      <c r="B989" s="132"/>
      <c r="C989" s="132"/>
      <c r="D989" s="132"/>
      <c r="E989" s="132"/>
      <c r="F989" s="132"/>
      <c r="G989" s="59"/>
      <c r="H989" s="59"/>
      <c r="I989" s="59"/>
      <c r="J989" s="59"/>
      <c r="K989" s="59"/>
      <c r="L989" s="59"/>
      <c r="M989" s="59"/>
      <c r="N989" s="59"/>
      <c r="O989" s="59"/>
      <c r="P989" s="59"/>
      <c r="Q989" s="59"/>
      <c r="R989" s="59"/>
      <c r="T989" s="59"/>
      <c r="U989" s="125"/>
      <c r="V989" s="125"/>
      <c r="W989" s="125"/>
      <c r="X989" s="125"/>
      <c r="Y989" s="125"/>
      <c r="Z989" s="125"/>
      <c r="DR989" s="59"/>
    </row>
    <row r="990" spans="1:122" x14ac:dyDescent="0.2">
      <c r="A990" s="96">
        <v>982</v>
      </c>
      <c r="B990" s="132"/>
      <c r="C990" s="132"/>
      <c r="D990" s="132"/>
      <c r="E990" s="132"/>
      <c r="F990" s="132"/>
      <c r="G990" s="59"/>
      <c r="H990" s="59"/>
      <c r="I990" s="59"/>
      <c r="J990" s="59"/>
      <c r="K990" s="59"/>
      <c r="L990" s="59"/>
      <c r="M990" s="59"/>
      <c r="N990" s="59"/>
      <c r="O990" s="59"/>
      <c r="P990" s="59"/>
      <c r="Q990" s="59"/>
      <c r="R990" s="59"/>
      <c r="T990" s="59"/>
      <c r="U990" s="125"/>
      <c r="V990" s="125"/>
      <c r="W990" s="125"/>
      <c r="X990" s="125"/>
      <c r="Y990" s="125"/>
      <c r="Z990" s="125"/>
      <c r="DR990" s="59"/>
    </row>
    <row r="991" spans="1:122" x14ac:dyDescent="0.2">
      <c r="A991" s="96">
        <v>983</v>
      </c>
      <c r="B991" s="132"/>
      <c r="C991" s="132"/>
      <c r="D991" s="132"/>
      <c r="E991" s="132"/>
      <c r="F991" s="132"/>
      <c r="G991" s="59"/>
      <c r="H991" s="59"/>
      <c r="I991" s="59"/>
      <c r="J991" s="59"/>
      <c r="K991" s="59"/>
      <c r="L991" s="59"/>
      <c r="M991" s="59"/>
      <c r="N991" s="59"/>
      <c r="O991" s="59"/>
      <c r="P991" s="59"/>
      <c r="Q991" s="59"/>
      <c r="R991" s="59"/>
      <c r="T991" s="59"/>
      <c r="U991" s="125"/>
      <c r="V991" s="125"/>
      <c r="W991" s="125"/>
      <c r="X991" s="125"/>
      <c r="Y991" s="125"/>
      <c r="Z991" s="125"/>
      <c r="DR991" s="59"/>
    </row>
    <row r="992" spans="1:122" x14ac:dyDescent="0.2">
      <c r="A992" s="96">
        <v>984</v>
      </c>
      <c r="B992" s="132"/>
      <c r="C992" s="132"/>
      <c r="D992" s="132"/>
      <c r="E992" s="132"/>
      <c r="F992" s="132"/>
      <c r="G992" s="59"/>
      <c r="H992" s="59"/>
      <c r="I992" s="59"/>
      <c r="J992" s="59"/>
      <c r="K992" s="59"/>
      <c r="L992" s="59"/>
      <c r="M992" s="59"/>
      <c r="N992" s="59"/>
      <c r="O992" s="59"/>
      <c r="P992" s="59"/>
      <c r="Q992" s="59"/>
      <c r="R992" s="59"/>
      <c r="T992" s="59"/>
      <c r="U992" s="125"/>
      <c r="V992" s="125"/>
      <c r="W992" s="125"/>
      <c r="X992" s="125"/>
      <c r="Y992" s="125"/>
      <c r="Z992" s="125"/>
      <c r="DR992" s="59"/>
    </row>
    <row r="993" spans="1:122" x14ac:dyDescent="0.2">
      <c r="A993" s="96">
        <v>985</v>
      </c>
      <c r="B993" s="132"/>
      <c r="C993" s="132"/>
      <c r="D993" s="132"/>
      <c r="E993" s="132"/>
      <c r="F993" s="132"/>
      <c r="G993" s="59"/>
      <c r="H993" s="59"/>
      <c r="I993" s="59"/>
      <c r="J993" s="59"/>
      <c r="K993" s="59"/>
      <c r="L993" s="59"/>
      <c r="M993" s="59"/>
      <c r="N993" s="59"/>
      <c r="O993" s="59"/>
      <c r="P993" s="59"/>
      <c r="Q993" s="59"/>
      <c r="R993" s="59"/>
      <c r="T993" s="59"/>
      <c r="U993" s="125"/>
      <c r="V993" s="125"/>
      <c r="W993" s="125"/>
      <c r="X993" s="125"/>
      <c r="Y993" s="125"/>
      <c r="Z993" s="125"/>
      <c r="DR993" s="59"/>
    </row>
    <row r="994" spans="1:122" x14ac:dyDescent="0.2">
      <c r="A994" s="96">
        <v>986</v>
      </c>
      <c r="B994" s="132"/>
      <c r="C994" s="132"/>
      <c r="D994" s="132"/>
      <c r="E994" s="132"/>
      <c r="F994" s="132"/>
      <c r="G994" s="59"/>
      <c r="H994" s="59"/>
      <c r="I994" s="59"/>
      <c r="J994" s="59"/>
      <c r="K994" s="59"/>
      <c r="L994" s="59"/>
      <c r="M994" s="59"/>
      <c r="N994" s="59"/>
      <c r="O994" s="59"/>
      <c r="P994" s="59"/>
      <c r="Q994" s="59"/>
      <c r="R994" s="59"/>
      <c r="T994" s="59"/>
      <c r="U994" s="125"/>
      <c r="V994" s="125"/>
      <c r="W994" s="125"/>
      <c r="X994" s="125"/>
      <c r="Y994" s="125"/>
      <c r="Z994" s="125"/>
      <c r="DR994" s="59"/>
    </row>
    <row r="995" spans="1:122" x14ac:dyDescent="0.2">
      <c r="A995" s="96">
        <v>987</v>
      </c>
      <c r="B995" s="132"/>
      <c r="C995" s="132"/>
      <c r="D995" s="132"/>
      <c r="E995" s="132"/>
      <c r="F995" s="132"/>
      <c r="G995" s="59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T995" s="59"/>
      <c r="U995" s="125"/>
      <c r="V995" s="125"/>
      <c r="W995" s="125"/>
      <c r="X995" s="125"/>
      <c r="Y995" s="125"/>
      <c r="Z995" s="125"/>
      <c r="DR995" s="59"/>
    </row>
    <row r="996" spans="1:122" x14ac:dyDescent="0.2">
      <c r="A996" s="96">
        <v>988</v>
      </c>
      <c r="B996" s="132"/>
      <c r="C996" s="132"/>
      <c r="D996" s="132"/>
      <c r="E996" s="132"/>
      <c r="F996" s="132"/>
      <c r="G996" s="59"/>
      <c r="H996" s="59"/>
      <c r="I996" s="59"/>
      <c r="J996" s="59"/>
      <c r="K996" s="59"/>
      <c r="L996" s="59"/>
      <c r="M996" s="59"/>
      <c r="N996" s="59"/>
      <c r="O996" s="59"/>
      <c r="P996" s="59"/>
      <c r="Q996" s="59"/>
      <c r="R996" s="59"/>
      <c r="T996" s="59"/>
      <c r="U996" s="125"/>
      <c r="V996" s="125"/>
      <c r="W996" s="125"/>
      <c r="X996" s="125"/>
      <c r="Y996" s="125"/>
      <c r="Z996" s="125"/>
      <c r="DR996" s="59"/>
    </row>
    <row r="997" spans="1:122" x14ac:dyDescent="0.2">
      <c r="A997" s="96">
        <v>989</v>
      </c>
      <c r="B997" s="132"/>
      <c r="C997" s="132"/>
      <c r="D997" s="132"/>
      <c r="E997" s="132"/>
      <c r="F997" s="132"/>
      <c r="G997" s="59"/>
      <c r="H997" s="59"/>
      <c r="I997" s="59"/>
      <c r="J997" s="59"/>
      <c r="K997" s="59"/>
      <c r="L997" s="59"/>
      <c r="M997" s="59"/>
      <c r="N997" s="59"/>
      <c r="O997" s="59"/>
      <c r="P997" s="59"/>
      <c r="Q997" s="59"/>
      <c r="R997" s="59"/>
      <c r="T997" s="59"/>
      <c r="U997" s="125"/>
      <c r="V997" s="125"/>
      <c r="W997" s="125"/>
      <c r="X997" s="125"/>
      <c r="Y997" s="125"/>
      <c r="Z997" s="125"/>
      <c r="DR997" s="59"/>
    </row>
    <row r="998" spans="1:122" x14ac:dyDescent="0.2">
      <c r="A998" s="96">
        <v>990</v>
      </c>
      <c r="B998" s="132"/>
      <c r="C998" s="132"/>
      <c r="D998" s="132"/>
      <c r="E998" s="132"/>
      <c r="F998" s="132"/>
      <c r="G998" s="59"/>
      <c r="H998" s="59"/>
      <c r="I998" s="59"/>
      <c r="J998" s="59"/>
      <c r="K998" s="59"/>
      <c r="L998" s="59"/>
      <c r="M998" s="59"/>
      <c r="N998" s="59"/>
      <c r="O998" s="59"/>
      <c r="P998" s="59"/>
      <c r="Q998" s="59"/>
      <c r="R998" s="59"/>
      <c r="T998" s="59"/>
      <c r="U998" s="125"/>
      <c r="V998" s="125"/>
      <c r="W998" s="125"/>
      <c r="X998" s="125"/>
      <c r="Y998" s="125"/>
      <c r="Z998" s="125"/>
      <c r="DR998" s="59"/>
    </row>
    <row r="999" spans="1:122" x14ac:dyDescent="0.2">
      <c r="A999" s="96">
        <v>991</v>
      </c>
      <c r="B999" s="132"/>
      <c r="C999" s="132"/>
      <c r="D999" s="132"/>
      <c r="E999" s="132"/>
      <c r="F999" s="132"/>
      <c r="G999" s="59"/>
      <c r="H999" s="59"/>
      <c r="I999" s="59"/>
      <c r="J999" s="59"/>
      <c r="K999" s="59"/>
      <c r="L999" s="59"/>
      <c r="M999" s="59"/>
      <c r="N999" s="59"/>
      <c r="O999" s="59"/>
      <c r="P999" s="59"/>
      <c r="Q999" s="59"/>
      <c r="R999" s="59"/>
      <c r="T999" s="59"/>
      <c r="U999" s="125"/>
      <c r="V999" s="125"/>
      <c r="W999" s="125"/>
      <c r="X999" s="125"/>
      <c r="Y999" s="125"/>
      <c r="Z999" s="125"/>
      <c r="DR999" s="59"/>
    </row>
    <row r="1000" spans="1:122" x14ac:dyDescent="0.2">
      <c r="A1000" s="96">
        <v>992</v>
      </c>
      <c r="B1000" s="132"/>
      <c r="C1000" s="132"/>
      <c r="D1000" s="132"/>
      <c r="E1000" s="132"/>
      <c r="F1000" s="132"/>
      <c r="G1000" s="59"/>
      <c r="H1000" s="59"/>
      <c r="I1000" s="59"/>
      <c r="J1000" s="59"/>
      <c r="K1000" s="59"/>
      <c r="L1000" s="59"/>
      <c r="M1000" s="59"/>
      <c r="N1000" s="59"/>
      <c r="O1000" s="59"/>
      <c r="P1000" s="59"/>
      <c r="Q1000" s="59"/>
      <c r="R1000" s="59"/>
      <c r="T1000" s="59"/>
      <c r="U1000" s="125"/>
      <c r="V1000" s="125"/>
      <c r="W1000" s="125"/>
      <c r="X1000" s="125"/>
      <c r="Y1000" s="125"/>
      <c r="Z1000" s="125"/>
      <c r="DR1000" s="59"/>
    </row>
    <row r="1001" spans="1:122" x14ac:dyDescent="0.2">
      <c r="A1001" s="96">
        <v>993</v>
      </c>
      <c r="B1001" s="132"/>
      <c r="C1001" s="132"/>
      <c r="D1001" s="132"/>
      <c r="E1001" s="132"/>
      <c r="F1001" s="132"/>
      <c r="G1001" s="59"/>
      <c r="H1001" s="59"/>
      <c r="I1001" s="59"/>
      <c r="J1001" s="59"/>
      <c r="K1001" s="59"/>
      <c r="L1001" s="59"/>
      <c r="M1001" s="59"/>
      <c r="N1001" s="59"/>
      <c r="O1001" s="59"/>
      <c r="P1001" s="59"/>
      <c r="Q1001" s="59"/>
      <c r="R1001" s="59"/>
      <c r="T1001" s="59"/>
      <c r="U1001" s="125"/>
      <c r="V1001" s="125"/>
      <c r="W1001" s="125"/>
      <c r="X1001" s="125"/>
      <c r="Y1001" s="125"/>
      <c r="Z1001" s="125"/>
      <c r="DR1001" s="59"/>
    </row>
    <row r="1002" spans="1:122" x14ac:dyDescent="0.2">
      <c r="A1002" s="96">
        <v>994</v>
      </c>
      <c r="B1002" s="132"/>
      <c r="C1002" s="132"/>
      <c r="D1002" s="132"/>
      <c r="E1002" s="132"/>
      <c r="F1002" s="132"/>
      <c r="G1002" s="59"/>
      <c r="H1002" s="59"/>
      <c r="I1002" s="59"/>
      <c r="J1002" s="59"/>
      <c r="K1002" s="59"/>
      <c r="L1002" s="59"/>
      <c r="M1002" s="59"/>
      <c r="N1002" s="59"/>
      <c r="O1002" s="59"/>
      <c r="P1002" s="59"/>
      <c r="Q1002" s="59"/>
      <c r="R1002" s="59"/>
      <c r="T1002" s="59"/>
      <c r="U1002" s="125"/>
      <c r="V1002" s="125"/>
      <c r="W1002" s="125"/>
      <c r="X1002" s="125"/>
      <c r="Y1002" s="125"/>
      <c r="Z1002" s="125"/>
      <c r="DR1002" s="59"/>
    </row>
    <row r="1003" spans="1:122" x14ac:dyDescent="0.2">
      <c r="A1003" s="96">
        <v>995</v>
      </c>
      <c r="B1003" s="132"/>
      <c r="C1003" s="132"/>
      <c r="D1003" s="132"/>
      <c r="E1003" s="132"/>
      <c r="F1003" s="132"/>
      <c r="G1003" s="59"/>
      <c r="H1003" s="59"/>
      <c r="I1003" s="59"/>
      <c r="J1003" s="59"/>
      <c r="K1003" s="59"/>
      <c r="L1003" s="59"/>
      <c r="M1003" s="59"/>
      <c r="N1003" s="59"/>
      <c r="O1003" s="59"/>
      <c r="P1003" s="59"/>
      <c r="Q1003" s="59"/>
      <c r="R1003" s="59"/>
      <c r="T1003" s="59"/>
      <c r="U1003" s="125"/>
      <c r="V1003" s="125"/>
      <c r="W1003" s="125"/>
      <c r="X1003" s="125"/>
      <c r="Y1003" s="125"/>
      <c r="Z1003" s="125"/>
      <c r="DR1003" s="59"/>
    </row>
    <row r="1004" spans="1:122" x14ac:dyDescent="0.2">
      <c r="A1004" s="96">
        <v>996</v>
      </c>
      <c r="B1004" s="132"/>
      <c r="C1004" s="132"/>
      <c r="D1004" s="132"/>
      <c r="E1004" s="132"/>
      <c r="F1004" s="132"/>
      <c r="G1004" s="59"/>
      <c r="H1004" s="59"/>
      <c r="I1004" s="59"/>
      <c r="J1004" s="59"/>
      <c r="K1004" s="59"/>
      <c r="L1004" s="59"/>
      <c r="M1004" s="59"/>
      <c r="N1004" s="59"/>
      <c r="O1004" s="59"/>
      <c r="P1004" s="59"/>
      <c r="Q1004" s="59"/>
      <c r="R1004" s="59"/>
      <c r="T1004" s="59"/>
      <c r="U1004" s="125"/>
      <c r="V1004" s="125"/>
      <c r="W1004" s="125"/>
      <c r="X1004" s="125"/>
      <c r="Y1004" s="125"/>
      <c r="Z1004" s="125"/>
      <c r="DR1004" s="59"/>
    </row>
    <row r="1005" spans="1:122" x14ac:dyDescent="0.2">
      <c r="A1005" s="96">
        <v>997</v>
      </c>
      <c r="B1005" s="132"/>
      <c r="C1005" s="132"/>
      <c r="D1005" s="132"/>
      <c r="E1005" s="132"/>
      <c r="F1005" s="132"/>
      <c r="G1005" s="59"/>
      <c r="H1005" s="59"/>
      <c r="I1005" s="59"/>
      <c r="J1005" s="59"/>
      <c r="K1005" s="59"/>
      <c r="L1005" s="59"/>
      <c r="M1005" s="59"/>
      <c r="N1005" s="59"/>
      <c r="O1005" s="59"/>
      <c r="P1005" s="59"/>
      <c r="Q1005" s="59"/>
      <c r="R1005" s="59"/>
      <c r="T1005" s="59"/>
      <c r="U1005" s="125"/>
      <c r="V1005" s="125"/>
      <c r="W1005" s="125"/>
      <c r="X1005" s="125"/>
      <c r="Y1005" s="125"/>
      <c r="Z1005" s="125"/>
      <c r="DR1005" s="59"/>
    </row>
    <row r="1006" spans="1:122" x14ac:dyDescent="0.2">
      <c r="A1006" s="96">
        <v>998</v>
      </c>
      <c r="B1006" s="132"/>
      <c r="C1006" s="132"/>
      <c r="D1006" s="132"/>
      <c r="E1006" s="132"/>
      <c r="F1006" s="132"/>
      <c r="G1006" s="59"/>
      <c r="H1006" s="59"/>
      <c r="I1006" s="59"/>
      <c r="J1006" s="59"/>
      <c r="K1006" s="59"/>
      <c r="L1006" s="59"/>
      <c r="M1006" s="59"/>
      <c r="N1006" s="59"/>
      <c r="O1006" s="59"/>
      <c r="P1006" s="59"/>
      <c r="Q1006" s="59"/>
      <c r="R1006" s="59"/>
      <c r="T1006" s="59"/>
      <c r="U1006" s="125"/>
      <c r="V1006" s="125"/>
      <c r="W1006" s="125"/>
      <c r="X1006" s="125"/>
      <c r="Y1006" s="125"/>
      <c r="Z1006" s="125"/>
      <c r="DR1006" s="59"/>
    </row>
    <row r="1007" spans="1:122" x14ac:dyDescent="0.2">
      <c r="A1007" s="96">
        <v>999</v>
      </c>
      <c r="B1007" s="132"/>
      <c r="C1007" s="132"/>
      <c r="D1007" s="132"/>
      <c r="E1007" s="132"/>
      <c r="F1007" s="132"/>
      <c r="G1007" s="59"/>
      <c r="H1007" s="59"/>
      <c r="I1007" s="59"/>
      <c r="J1007" s="59"/>
      <c r="K1007" s="59"/>
      <c r="L1007" s="59"/>
      <c r="M1007" s="59"/>
      <c r="N1007" s="59"/>
      <c r="O1007" s="59"/>
      <c r="P1007" s="59"/>
      <c r="Q1007" s="59"/>
      <c r="R1007" s="59"/>
      <c r="T1007" s="59"/>
      <c r="U1007" s="125"/>
      <c r="V1007" s="125"/>
      <c r="W1007" s="125"/>
      <c r="X1007" s="125"/>
      <c r="Y1007" s="125"/>
      <c r="Z1007" s="125"/>
      <c r="DR1007" s="59"/>
    </row>
    <row r="1008" spans="1:122" x14ac:dyDescent="0.2">
      <c r="A1008" s="96">
        <v>1000</v>
      </c>
      <c r="B1008" s="132"/>
      <c r="C1008" s="132"/>
      <c r="D1008" s="132"/>
      <c r="E1008" s="132"/>
      <c r="F1008" s="132"/>
      <c r="G1008" s="59"/>
      <c r="H1008" s="59"/>
      <c r="I1008" s="59"/>
      <c r="J1008" s="59"/>
      <c r="K1008" s="59"/>
      <c r="L1008" s="59"/>
      <c r="M1008" s="59"/>
      <c r="N1008" s="59"/>
      <c r="O1008" s="59"/>
      <c r="P1008" s="59"/>
      <c r="Q1008" s="59"/>
      <c r="R1008" s="59"/>
      <c r="T1008" s="59"/>
      <c r="U1008" s="125"/>
      <c r="V1008" s="125"/>
      <c r="W1008" s="125"/>
      <c r="X1008" s="125"/>
      <c r="Y1008" s="125"/>
      <c r="Z1008" s="125"/>
      <c r="DR1008" s="59"/>
    </row>
    <row r="1009" spans="1:122" x14ac:dyDescent="0.2">
      <c r="A1009" s="134"/>
      <c r="B1009" s="135"/>
      <c r="C1009" s="135"/>
      <c r="D1009" s="135"/>
      <c r="E1009" s="135"/>
      <c r="F1009" s="135"/>
      <c r="G1009" s="59"/>
      <c r="H1009" s="59"/>
      <c r="I1009" s="59"/>
      <c r="J1009" s="59"/>
      <c r="K1009" s="59"/>
      <c r="L1009" s="59"/>
      <c r="M1009" s="59"/>
      <c r="N1009" s="59"/>
      <c r="O1009" s="59"/>
      <c r="P1009" s="59"/>
      <c r="Q1009" s="59"/>
      <c r="R1009" s="59"/>
      <c r="T1009" s="59"/>
      <c r="U1009" s="125"/>
      <c r="V1009" s="125"/>
      <c r="W1009" s="125"/>
      <c r="X1009" s="125"/>
      <c r="Y1009" s="125"/>
      <c r="Z1009" s="125"/>
      <c r="DR1009" s="59"/>
    </row>
    <row r="1010" spans="1:122" s="59" customFormat="1" x14ac:dyDescent="0.2">
      <c r="A1010" s="134"/>
      <c r="B1010" s="135"/>
      <c r="C1010" s="135"/>
      <c r="D1010" s="135"/>
      <c r="E1010" s="135"/>
      <c r="F1010" s="135"/>
      <c r="U1010" s="125"/>
      <c r="V1010" s="125"/>
      <c r="W1010" s="125"/>
      <c r="X1010" s="125"/>
      <c r="Y1010" s="125"/>
      <c r="Z1010" s="125"/>
      <c r="AA1010" s="63"/>
      <c r="AB1010" s="64"/>
      <c r="AC1010" s="63"/>
      <c r="AD1010" s="63"/>
      <c r="AE1010" s="63"/>
      <c r="AF1010" s="63"/>
      <c r="AG1010" s="63"/>
      <c r="AH1010" s="63"/>
      <c r="AI1010" s="63"/>
      <c r="AJ1010" s="63"/>
      <c r="AK1010" s="63"/>
      <c r="AL1010" s="63"/>
      <c r="AM1010" s="63"/>
      <c r="AN1010" s="63"/>
      <c r="AO1010" s="64"/>
      <c r="AP1010" s="64"/>
      <c r="AQ1010" s="64"/>
      <c r="AR1010" s="64"/>
      <c r="AS1010" s="64"/>
      <c r="AT1010" s="63"/>
      <c r="AU1010" s="63"/>
      <c r="AV1010" s="63"/>
      <c r="AW1010" s="63"/>
      <c r="AX1010" s="65"/>
      <c r="AY1010" s="65"/>
      <c r="AZ1010" s="66"/>
      <c r="BA1010" s="66"/>
      <c r="BB1010" s="66"/>
      <c r="BC1010" s="66"/>
      <c r="BD1010" s="65"/>
      <c r="BE1010" s="65"/>
      <c r="BF1010" s="65"/>
      <c r="BG1010" s="65"/>
      <c r="BH1010" s="65"/>
      <c r="BI1010" s="65"/>
      <c r="BJ1010" s="65"/>
      <c r="BK1010" s="65"/>
      <c r="BL1010" s="65"/>
      <c r="BM1010" s="65"/>
      <c r="BN1010" s="65"/>
      <c r="BO1010" s="65"/>
      <c r="BP1010" s="65"/>
      <c r="BQ1010" s="65"/>
      <c r="BR1010" s="65"/>
      <c r="BS1010" s="65"/>
      <c r="BT1010" s="65"/>
      <c r="BU1010" s="65"/>
      <c r="BV1010" s="65"/>
      <c r="BW1010" s="65"/>
      <c r="BX1010" s="65"/>
      <c r="BY1010" s="65"/>
      <c r="BZ1010" s="65"/>
      <c r="CA1010" s="65"/>
      <c r="CB1010" s="65"/>
      <c r="CC1010" s="65"/>
      <c r="CD1010" s="65"/>
      <c r="CE1010" s="65"/>
      <c r="CF1010" s="65"/>
      <c r="CG1010" s="65"/>
      <c r="CH1010" s="65"/>
      <c r="CI1010" s="65"/>
      <c r="CJ1010" s="65"/>
      <c r="CK1010" s="65"/>
      <c r="CL1010" s="65"/>
      <c r="CM1010" s="65"/>
      <c r="CN1010" s="65"/>
      <c r="CO1010" s="65"/>
      <c r="CP1010" s="65"/>
      <c r="CQ1010" s="65"/>
      <c r="CR1010" s="65"/>
      <c r="CS1010" s="65"/>
      <c r="CT1010" s="65"/>
      <c r="CU1010" s="65"/>
      <c r="CV1010" s="65"/>
      <c r="CW1010" s="65"/>
      <c r="CX1010" s="65"/>
      <c r="CY1010" s="65"/>
      <c r="CZ1010" s="65"/>
      <c r="DA1010" s="65"/>
      <c r="DB1010" s="65"/>
      <c r="DC1010" s="65"/>
      <c r="DD1010" s="65"/>
      <c r="DE1010" s="65"/>
      <c r="DF1010" s="65"/>
      <c r="DG1010" s="65"/>
      <c r="DH1010" s="65"/>
      <c r="DI1010" s="65"/>
      <c r="DJ1010" s="65"/>
      <c r="DK1010" s="65"/>
      <c r="DL1010" s="65"/>
      <c r="DM1010" s="65"/>
      <c r="DN1010" s="65"/>
      <c r="DO1010" s="65"/>
      <c r="DP1010" s="65"/>
      <c r="DQ1010" s="65"/>
    </row>
    <row r="1011" spans="1:122" s="59" customFormat="1" x14ac:dyDescent="0.2">
      <c r="A1011" s="134"/>
      <c r="B1011" s="135"/>
      <c r="C1011" s="135"/>
      <c r="D1011" s="135"/>
      <c r="E1011" s="135"/>
      <c r="F1011" s="135"/>
      <c r="U1011" s="125"/>
      <c r="V1011" s="125"/>
      <c r="W1011" s="125"/>
      <c r="X1011" s="125"/>
      <c r="Y1011" s="125"/>
      <c r="Z1011" s="125"/>
      <c r="AA1011" s="63"/>
      <c r="AB1011" s="64"/>
      <c r="AC1011" s="63"/>
      <c r="AD1011" s="63"/>
      <c r="AE1011" s="63"/>
      <c r="AF1011" s="63"/>
      <c r="AG1011" s="63"/>
      <c r="AH1011" s="63"/>
      <c r="AI1011" s="63"/>
      <c r="AJ1011" s="63"/>
      <c r="AK1011" s="63"/>
      <c r="AL1011" s="63"/>
      <c r="AM1011" s="63"/>
      <c r="AN1011" s="63"/>
      <c r="AO1011" s="64"/>
      <c r="AP1011" s="64"/>
      <c r="AQ1011" s="64"/>
      <c r="AR1011" s="64"/>
      <c r="AS1011" s="64"/>
      <c r="AT1011" s="63"/>
      <c r="AU1011" s="63"/>
      <c r="AV1011" s="63"/>
      <c r="AW1011" s="63"/>
      <c r="AX1011" s="65"/>
      <c r="AY1011" s="65"/>
      <c r="AZ1011" s="66"/>
      <c r="BA1011" s="66"/>
      <c r="BB1011" s="66"/>
      <c r="BC1011" s="66"/>
      <c r="BD1011" s="65"/>
      <c r="BE1011" s="65"/>
      <c r="BF1011" s="65"/>
      <c r="BG1011" s="65"/>
      <c r="BH1011" s="65"/>
      <c r="BI1011" s="65"/>
      <c r="BJ1011" s="65"/>
      <c r="BK1011" s="65"/>
      <c r="BL1011" s="65"/>
      <c r="BM1011" s="65"/>
      <c r="BN1011" s="65"/>
      <c r="BO1011" s="65"/>
      <c r="BP1011" s="65"/>
      <c r="BQ1011" s="65"/>
      <c r="BR1011" s="65"/>
      <c r="BS1011" s="65"/>
      <c r="BT1011" s="65"/>
      <c r="BU1011" s="65"/>
      <c r="BV1011" s="65"/>
      <c r="BW1011" s="65"/>
      <c r="BX1011" s="65"/>
      <c r="BY1011" s="65"/>
      <c r="BZ1011" s="65"/>
      <c r="CA1011" s="65"/>
      <c r="CB1011" s="65"/>
      <c r="CC1011" s="65"/>
      <c r="CD1011" s="65"/>
      <c r="CE1011" s="65"/>
      <c r="CF1011" s="65"/>
      <c r="CG1011" s="65"/>
      <c r="CH1011" s="65"/>
      <c r="CI1011" s="65"/>
      <c r="CJ1011" s="65"/>
      <c r="CK1011" s="65"/>
      <c r="CL1011" s="65"/>
      <c r="CM1011" s="65"/>
      <c r="CN1011" s="65"/>
      <c r="CO1011" s="65"/>
      <c r="CP1011" s="65"/>
      <c r="CQ1011" s="65"/>
      <c r="CR1011" s="65"/>
      <c r="CS1011" s="65"/>
      <c r="CT1011" s="65"/>
      <c r="CU1011" s="65"/>
      <c r="CV1011" s="65"/>
      <c r="CW1011" s="65"/>
      <c r="CX1011" s="65"/>
      <c r="CY1011" s="65"/>
      <c r="CZ1011" s="65"/>
      <c r="DA1011" s="65"/>
      <c r="DB1011" s="65"/>
      <c r="DC1011" s="65"/>
      <c r="DD1011" s="65"/>
      <c r="DE1011" s="65"/>
      <c r="DF1011" s="65"/>
      <c r="DG1011" s="65"/>
      <c r="DH1011" s="65"/>
      <c r="DI1011" s="65"/>
      <c r="DJ1011" s="65"/>
      <c r="DK1011" s="65"/>
      <c r="DL1011" s="65"/>
      <c r="DM1011" s="65"/>
      <c r="DN1011" s="65"/>
      <c r="DO1011" s="65"/>
      <c r="DP1011" s="65"/>
      <c r="DQ1011" s="65"/>
    </row>
    <row r="1012" spans="1:122" s="59" customFormat="1" x14ac:dyDescent="0.2">
      <c r="A1012" s="134"/>
      <c r="B1012" s="135"/>
      <c r="C1012" s="135"/>
      <c r="D1012" s="135"/>
      <c r="E1012" s="135"/>
      <c r="F1012" s="135"/>
      <c r="U1012" s="125"/>
      <c r="V1012" s="125"/>
      <c r="W1012" s="125"/>
      <c r="X1012" s="125"/>
      <c r="Y1012" s="125"/>
      <c r="Z1012" s="125"/>
      <c r="AA1012" s="63"/>
      <c r="AB1012" s="64"/>
      <c r="AC1012" s="63"/>
      <c r="AD1012" s="63"/>
      <c r="AE1012" s="63"/>
      <c r="AF1012" s="63"/>
      <c r="AG1012" s="63"/>
      <c r="AH1012" s="63"/>
      <c r="AI1012" s="63"/>
      <c r="AJ1012" s="63"/>
      <c r="AK1012" s="63"/>
      <c r="AL1012" s="63"/>
      <c r="AM1012" s="63"/>
      <c r="AN1012" s="63"/>
      <c r="AO1012" s="64"/>
      <c r="AP1012" s="64"/>
      <c r="AQ1012" s="64"/>
      <c r="AR1012" s="64"/>
      <c r="AS1012" s="64"/>
      <c r="AT1012" s="63"/>
      <c r="AU1012" s="63"/>
      <c r="AV1012" s="63"/>
      <c r="AW1012" s="63"/>
      <c r="AX1012" s="65"/>
      <c r="AY1012" s="65"/>
      <c r="AZ1012" s="66"/>
      <c r="BA1012" s="66"/>
      <c r="BB1012" s="66"/>
      <c r="BC1012" s="66"/>
      <c r="BD1012" s="65"/>
      <c r="BE1012" s="65"/>
      <c r="BF1012" s="65"/>
      <c r="BG1012" s="65"/>
      <c r="BH1012" s="65"/>
      <c r="BI1012" s="65"/>
      <c r="BJ1012" s="65"/>
      <c r="BK1012" s="65"/>
      <c r="BL1012" s="65"/>
      <c r="BM1012" s="65"/>
      <c r="BN1012" s="65"/>
      <c r="BO1012" s="65"/>
      <c r="BP1012" s="65"/>
      <c r="BQ1012" s="65"/>
      <c r="BR1012" s="65"/>
      <c r="BS1012" s="65"/>
      <c r="BT1012" s="65"/>
      <c r="BU1012" s="65"/>
      <c r="BV1012" s="65"/>
      <c r="BW1012" s="65"/>
      <c r="BX1012" s="65"/>
      <c r="BY1012" s="65"/>
      <c r="BZ1012" s="65"/>
      <c r="CA1012" s="65"/>
      <c r="CB1012" s="65"/>
      <c r="CC1012" s="65"/>
      <c r="CD1012" s="65"/>
      <c r="CE1012" s="65"/>
      <c r="CF1012" s="65"/>
      <c r="CG1012" s="65"/>
      <c r="CH1012" s="65"/>
      <c r="CI1012" s="65"/>
      <c r="CJ1012" s="65"/>
      <c r="CK1012" s="65"/>
      <c r="CL1012" s="65"/>
      <c r="CM1012" s="65"/>
      <c r="CN1012" s="65"/>
      <c r="CO1012" s="65"/>
      <c r="CP1012" s="65"/>
      <c r="CQ1012" s="65"/>
      <c r="CR1012" s="65"/>
      <c r="CS1012" s="65"/>
      <c r="CT1012" s="65"/>
      <c r="CU1012" s="65"/>
      <c r="CV1012" s="65"/>
      <c r="CW1012" s="65"/>
      <c r="CX1012" s="65"/>
      <c r="CY1012" s="65"/>
      <c r="CZ1012" s="65"/>
      <c r="DA1012" s="65"/>
      <c r="DB1012" s="65"/>
      <c r="DC1012" s="65"/>
      <c r="DD1012" s="65"/>
      <c r="DE1012" s="65"/>
      <c r="DF1012" s="65"/>
      <c r="DG1012" s="65"/>
      <c r="DH1012" s="65"/>
      <c r="DI1012" s="65"/>
      <c r="DJ1012" s="65"/>
      <c r="DK1012" s="65"/>
      <c r="DL1012" s="65"/>
      <c r="DM1012" s="65"/>
      <c r="DN1012" s="65"/>
      <c r="DO1012" s="65"/>
      <c r="DP1012" s="65"/>
      <c r="DQ1012" s="65"/>
    </row>
    <row r="1013" spans="1:122" s="59" customFormat="1" x14ac:dyDescent="0.2">
      <c r="A1013" s="134"/>
      <c r="B1013" s="135"/>
      <c r="C1013" s="135"/>
      <c r="D1013" s="135"/>
      <c r="E1013" s="135"/>
      <c r="F1013" s="135"/>
      <c r="U1013" s="125"/>
      <c r="V1013" s="125"/>
      <c r="W1013" s="125"/>
      <c r="X1013" s="125"/>
      <c r="Y1013" s="125"/>
      <c r="Z1013" s="125"/>
      <c r="AA1013" s="63"/>
      <c r="AB1013" s="64"/>
      <c r="AC1013" s="63"/>
      <c r="AD1013" s="63"/>
      <c r="AE1013" s="63"/>
      <c r="AF1013" s="63"/>
      <c r="AG1013" s="63"/>
      <c r="AH1013" s="63"/>
      <c r="AI1013" s="63"/>
      <c r="AJ1013" s="63"/>
      <c r="AK1013" s="63"/>
      <c r="AL1013" s="63"/>
      <c r="AM1013" s="63"/>
      <c r="AN1013" s="63"/>
      <c r="AO1013" s="64"/>
      <c r="AP1013" s="64"/>
      <c r="AQ1013" s="64"/>
      <c r="AR1013" s="64"/>
      <c r="AS1013" s="64"/>
      <c r="AT1013" s="63"/>
      <c r="AU1013" s="63"/>
      <c r="AV1013" s="63"/>
      <c r="AW1013" s="63"/>
      <c r="AX1013" s="65"/>
      <c r="AY1013" s="65"/>
      <c r="AZ1013" s="66"/>
      <c r="BA1013" s="66"/>
      <c r="BB1013" s="66"/>
      <c r="BC1013" s="66"/>
      <c r="BD1013" s="65"/>
      <c r="BE1013" s="65"/>
      <c r="BF1013" s="65"/>
      <c r="BG1013" s="65"/>
      <c r="BH1013" s="65"/>
      <c r="BI1013" s="65"/>
      <c r="BJ1013" s="65"/>
      <c r="BK1013" s="65"/>
      <c r="BL1013" s="65"/>
      <c r="BM1013" s="65"/>
      <c r="BN1013" s="65"/>
      <c r="BO1013" s="65"/>
      <c r="BP1013" s="65"/>
      <c r="BQ1013" s="65"/>
      <c r="BR1013" s="65"/>
      <c r="BS1013" s="65"/>
      <c r="BT1013" s="65"/>
      <c r="BU1013" s="65"/>
      <c r="BV1013" s="65"/>
      <c r="BW1013" s="65"/>
      <c r="BX1013" s="65"/>
      <c r="BY1013" s="65"/>
      <c r="BZ1013" s="65"/>
      <c r="CA1013" s="65"/>
      <c r="CB1013" s="65"/>
      <c r="CC1013" s="65"/>
      <c r="CD1013" s="65"/>
      <c r="CE1013" s="65"/>
      <c r="CF1013" s="65"/>
      <c r="CG1013" s="65"/>
      <c r="CH1013" s="65"/>
      <c r="CI1013" s="65"/>
      <c r="CJ1013" s="65"/>
      <c r="CK1013" s="65"/>
      <c r="CL1013" s="65"/>
      <c r="CM1013" s="65"/>
      <c r="CN1013" s="65"/>
      <c r="CO1013" s="65"/>
      <c r="CP1013" s="65"/>
      <c r="CQ1013" s="65"/>
      <c r="CR1013" s="65"/>
      <c r="CS1013" s="65"/>
      <c r="CT1013" s="65"/>
      <c r="CU1013" s="65"/>
      <c r="CV1013" s="65"/>
      <c r="CW1013" s="65"/>
      <c r="CX1013" s="65"/>
      <c r="CY1013" s="65"/>
      <c r="CZ1013" s="65"/>
      <c r="DA1013" s="65"/>
      <c r="DB1013" s="65"/>
      <c r="DC1013" s="65"/>
      <c r="DD1013" s="65"/>
      <c r="DE1013" s="65"/>
      <c r="DF1013" s="65"/>
      <c r="DG1013" s="65"/>
      <c r="DH1013" s="65"/>
      <c r="DI1013" s="65"/>
      <c r="DJ1013" s="65"/>
      <c r="DK1013" s="65"/>
      <c r="DL1013" s="65"/>
      <c r="DM1013" s="65"/>
      <c r="DN1013" s="65"/>
      <c r="DO1013" s="65"/>
      <c r="DP1013" s="65"/>
      <c r="DQ1013" s="65"/>
    </row>
    <row r="1014" spans="1:122" s="59" customFormat="1" x14ac:dyDescent="0.2">
      <c r="A1014" s="134"/>
      <c r="B1014" s="135"/>
      <c r="C1014" s="135"/>
      <c r="D1014" s="135"/>
      <c r="E1014" s="135"/>
      <c r="F1014" s="135"/>
      <c r="U1014" s="125"/>
      <c r="V1014" s="125"/>
      <c r="W1014" s="125"/>
      <c r="X1014" s="125"/>
      <c r="Y1014" s="125"/>
      <c r="Z1014" s="125"/>
      <c r="AA1014" s="63"/>
      <c r="AB1014" s="64"/>
      <c r="AC1014" s="63"/>
      <c r="AD1014" s="63"/>
      <c r="AE1014" s="63"/>
      <c r="AF1014" s="63"/>
      <c r="AG1014" s="63"/>
      <c r="AH1014" s="63"/>
      <c r="AI1014" s="63"/>
      <c r="AJ1014" s="63"/>
      <c r="AK1014" s="63"/>
      <c r="AL1014" s="63"/>
      <c r="AM1014" s="63"/>
      <c r="AN1014" s="63"/>
      <c r="AO1014" s="64"/>
      <c r="AP1014" s="64"/>
      <c r="AQ1014" s="64"/>
      <c r="AR1014" s="64"/>
      <c r="AS1014" s="64"/>
      <c r="AT1014" s="63"/>
      <c r="AU1014" s="63"/>
      <c r="AV1014" s="63"/>
      <c r="AW1014" s="63"/>
      <c r="AX1014" s="65"/>
      <c r="AY1014" s="65"/>
      <c r="AZ1014" s="66"/>
      <c r="BA1014" s="66"/>
      <c r="BB1014" s="66"/>
      <c r="BC1014" s="66"/>
      <c r="BD1014" s="65"/>
      <c r="BE1014" s="65"/>
      <c r="BF1014" s="65"/>
      <c r="BG1014" s="65"/>
      <c r="BH1014" s="65"/>
      <c r="BI1014" s="65"/>
      <c r="BJ1014" s="65"/>
      <c r="BK1014" s="65"/>
      <c r="BL1014" s="65"/>
      <c r="BM1014" s="65"/>
      <c r="BN1014" s="65"/>
      <c r="BO1014" s="65"/>
      <c r="BP1014" s="65"/>
      <c r="BQ1014" s="65"/>
      <c r="BR1014" s="65"/>
      <c r="BS1014" s="65"/>
      <c r="BT1014" s="65"/>
      <c r="BU1014" s="65"/>
      <c r="BV1014" s="65"/>
      <c r="BW1014" s="65"/>
      <c r="BX1014" s="65"/>
      <c r="BY1014" s="65"/>
      <c r="BZ1014" s="65"/>
      <c r="CA1014" s="65"/>
      <c r="CB1014" s="65"/>
      <c r="CC1014" s="65"/>
      <c r="CD1014" s="65"/>
      <c r="CE1014" s="65"/>
      <c r="CF1014" s="65"/>
      <c r="CG1014" s="65"/>
      <c r="CH1014" s="65"/>
      <c r="CI1014" s="65"/>
      <c r="CJ1014" s="65"/>
      <c r="CK1014" s="65"/>
      <c r="CL1014" s="65"/>
      <c r="CM1014" s="65"/>
      <c r="CN1014" s="65"/>
      <c r="CO1014" s="65"/>
      <c r="CP1014" s="65"/>
      <c r="CQ1014" s="65"/>
      <c r="CR1014" s="65"/>
      <c r="CS1014" s="65"/>
      <c r="CT1014" s="65"/>
      <c r="CU1014" s="65"/>
      <c r="CV1014" s="65"/>
      <c r="CW1014" s="65"/>
      <c r="CX1014" s="65"/>
      <c r="CY1014" s="65"/>
      <c r="CZ1014" s="65"/>
      <c r="DA1014" s="65"/>
      <c r="DB1014" s="65"/>
      <c r="DC1014" s="65"/>
      <c r="DD1014" s="65"/>
      <c r="DE1014" s="65"/>
      <c r="DF1014" s="65"/>
      <c r="DG1014" s="65"/>
      <c r="DH1014" s="65"/>
      <c r="DI1014" s="65"/>
      <c r="DJ1014" s="65"/>
      <c r="DK1014" s="65"/>
      <c r="DL1014" s="65"/>
      <c r="DM1014" s="65"/>
      <c r="DN1014" s="65"/>
      <c r="DO1014" s="65"/>
      <c r="DP1014" s="65"/>
      <c r="DQ1014" s="65"/>
    </row>
    <row r="1015" spans="1:122" s="59" customFormat="1" x14ac:dyDescent="0.2">
      <c r="A1015" s="134"/>
      <c r="B1015" s="135"/>
      <c r="C1015" s="135"/>
      <c r="D1015" s="135"/>
      <c r="E1015" s="135"/>
      <c r="F1015" s="135"/>
      <c r="U1015" s="125"/>
      <c r="V1015" s="125"/>
      <c r="W1015" s="125"/>
      <c r="X1015" s="125"/>
      <c r="Y1015" s="125"/>
      <c r="Z1015" s="125"/>
      <c r="AA1015" s="63"/>
      <c r="AB1015" s="64"/>
      <c r="AC1015" s="63"/>
      <c r="AD1015" s="63"/>
      <c r="AE1015" s="63"/>
      <c r="AF1015" s="63"/>
      <c r="AG1015" s="63"/>
      <c r="AH1015" s="63"/>
      <c r="AI1015" s="63"/>
      <c r="AJ1015" s="63"/>
      <c r="AK1015" s="63"/>
      <c r="AL1015" s="63"/>
      <c r="AM1015" s="63"/>
      <c r="AN1015" s="63"/>
      <c r="AO1015" s="64"/>
      <c r="AP1015" s="64"/>
      <c r="AQ1015" s="64"/>
      <c r="AR1015" s="64"/>
      <c r="AS1015" s="64"/>
      <c r="AT1015" s="63"/>
      <c r="AU1015" s="63"/>
      <c r="AV1015" s="63"/>
      <c r="AW1015" s="63"/>
      <c r="AX1015" s="65"/>
      <c r="AY1015" s="65"/>
      <c r="AZ1015" s="66"/>
      <c r="BA1015" s="66"/>
      <c r="BB1015" s="66"/>
      <c r="BC1015" s="66"/>
      <c r="BD1015" s="65"/>
      <c r="BE1015" s="65"/>
      <c r="BF1015" s="65"/>
      <c r="BG1015" s="65"/>
      <c r="BH1015" s="65"/>
      <c r="BI1015" s="65"/>
      <c r="BJ1015" s="65"/>
      <c r="BK1015" s="65"/>
      <c r="BL1015" s="65"/>
      <c r="BM1015" s="65"/>
      <c r="BN1015" s="65"/>
      <c r="BO1015" s="65"/>
      <c r="BP1015" s="65"/>
      <c r="BQ1015" s="65"/>
      <c r="BR1015" s="65"/>
      <c r="BS1015" s="65"/>
      <c r="BT1015" s="65"/>
      <c r="BU1015" s="65"/>
      <c r="BV1015" s="65"/>
      <c r="BW1015" s="65"/>
      <c r="BX1015" s="65"/>
      <c r="BY1015" s="65"/>
      <c r="BZ1015" s="65"/>
      <c r="CA1015" s="65"/>
      <c r="CB1015" s="65"/>
      <c r="CC1015" s="65"/>
      <c r="CD1015" s="65"/>
      <c r="CE1015" s="65"/>
      <c r="CF1015" s="65"/>
      <c r="CG1015" s="65"/>
      <c r="CH1015" s="65"/>
      <c r="CI1015" s="65"/>
      <c r="CJ1015" s="65"/>
      <c r="CK1015" s="65"/>
      <c r="CL1015" s="65"/>
      <c r="CM1015" s="65"/>
      <c r="CN1015" s="65"/>
      <c r="CO1015" s="65"/>
      <c r="CP1015" s="65"/>
      <c r="CQ1015" s="65"/>
      <c r="CR1015" s="65"/>
      <c r="CS1015" s="65"/>
      <c r="CT1015" s="65"/>
      <c r="CU1015" s="65"/>
      <c r="CV1015" s="65"/>
      <c r="CW1015" s="65"/>
      <c r="CX1015" s="65"/>
      <c r="CY1015" s="65"/>
      <c r="CZ1015" s="65"/>
      <c r="DA1015" s="65"/>
      <c r="DB1015" s="65"/>
      <c r="DC1015" s="65"/>
      <c r="DD1015" s="65"/>
      <c r="DE1015" s="65"/>
      <c r="DF1015" s="65"/>
      <c r="DG1015" s="65"/>
      <c r="DH1015" s="65"/>
      <c r="DI1015" s="65"/>
      <c r="DJ1015" s="65"/>
      <c r="DK1015" s="65"/>
      <c r="DL1015" s="65"/>
      <c r="DM1015" s="65"/>
      <c r="DN1015" s="65"/>
      <c r="DO1015" s="65"/>
      <c r="DP1015" s="65"/>
      <c r="DQ1015" s="65"/>
    </row>
    <row r="1016" spans="1:122" s="59" customFormat="1" x14ac:dyDescent="0.2">
      <c r="A1016" s="134"/>
      <c r="B1016" s="135"/>
      <c r="C1016" s="135"/>
      <c r="D1016" s="135"/>
      <c r="E1016" s="135"/>
      <c r="F1016" s="135"/>
      <c r="U1016" s="125"/>
      <c r="V1016" s="125"/>
      <c r="W1016" s="125"/>
      <c r="X1016" s="125"/>
      <c r="Y1016" s="125"/>
      <c r="Z1016" s="125"/>
      <c r="AA1016" s="63"/>
      <c r="AB1016" s="64"/>
      <c r="AC1016" s="63"/>
      <c r="AD1016" s="63"/>
      <c r="AE1016" s="63"/>
      <c r="AF1016" s="63"/>
      <c r="AG1016" s="63"/>
      <c r="AH1016" s="63"/>
      <c r="AI1016" s="63"/>
      <c r="AJ1016" s="63"/>
      <c r="AK1016" s="63"/>
      <c r="AL1016" s="63"/>
      <c r="AM1016" s="63"/>
      <c r="AN1016" s="63"/>
      <c r="AO1016" s="64"/>
      <c r="AP1016" s="64"/>
      <c r="AQ1016" s="64"/>
      <c r="AR1016" s="64"/>
      <c r="AS1016" s="64"/>
      <c r="AT1016" s="63"/>
      <c r="AU1016" s="63"/>
      <c r="AV1016" s="63"/>
      <c r="AW1016" s="63"/>
      <c r="AX1016" s="65"/>
      <c r="AY1016" s="65"/>
      <c r="AZ1016" s="66"/>
      <c r="BA1016" s="66"/>
      <c r="BB1016" s="66"/>
      <c r="BC1016" s="66"/>
      <c r="BD1016" s="65"/>
      <c r="BE1016" s="65"/>
      <c r="BF1016" s="65"/>
      <c r="BG1016" s="65"/>
      <c r="BH1016" s="65"/>
      <c r="BI1016" s="65"/>
      <c r="BJ1016" s="65"/>
      <c r="BK1016" s="65"/>
      <c r="BL1016" s="65"/>
      <c r="BM1016" s="65"/>
      <c r="BN1016" s="65"/>
      <c r="BO1016" s="65"/>
      <c r="BP1016" s="65"/>
      <c r="BQ1016" s="65"/>
      <c r="BR1016" s="65"/>
      <c r="BS1016" s="65"/>
      <c r="BT1016" s="65"/>
      <c r="BU1016" s="65"/>
      <c r="BV1016" s="65"/>
      <c r="BW1016" s="65"/>
      <c r="BX1016" s="65"/>
      <c r="BY1016" s="65"/>
      <c r="BZ1016" s="65"/>
      <c r="CA1016" s="65"/>
      <c r="CB1016" s="65"/>
      <c r="CC1016" s="65"/>
      <c r="CD1016" s="65"/>
      <c r="CE1016" s="65"/>
      <c r="CF1016" s="65"/>
      <c r="CG1016" s="65"/>
      <c r="CH1016" s="65"/>
      <c r="CI1016" s="65"/>
      <c r="CJ1016" s="65"/>
      <c r="CK1016" s="65"/>
      <c r="CL1016" s="65"/>
      <c r="CM1016" s="65"/>
      <c r="CN1016" s="65"/>
      <c r="CO1016" s="65"/>
      <c r="CP1016" s="65"/>
      <c r="CQ1016" s="65"/>
      <c r="CR1016" s="65"/>
      <c r="CS1016" s="65"/>
      <c r="CT1016" s="65"/>
      <c r="CU1016" s="65"/>
      <c r="CV1016" s="65"/>
      <c r="CW1016" s="65"/>
      <c r="CX1016" s="65"/>
      <c r="CY1016" s="65"/>
      <c r="CZ1016" s="65"/>
      <c r="DA1016" s="65"/>
      <c r="DB1016" s="65"/>
      <c r="DC1016" s="65"/>
      <c r="DD1016" s="65"/>
      <c r="DE1016" s="65"/>
      <c r="DF1016" s="65"/>
      <c r="DG1016" s="65"/>
      <c r="DH1016" s="65"/>
      <c r="DI1016" s="65"/>
      <c r="DJ1016" s="65"/>
      <c r="DK1016" s="65"/>
      <c r="DL1016" s="65"/>
      <c r="DM1016" s="65"/>
      <c r="DN1016" s="65"/>
      <c r="DO1016" s="65"/>
      <c r="DP1016" s="65"/>
      <c r="DQ1016" s="65"/>
    </row>
    <row r="1017" spans="1:122" s="59" customFormat="1" x14ac:dyDescent="0.2">
      <c r="A1017" s="134"/>
      <c r="B1017" s="135"/>
      <c r="C1017" s="135"/>
      <c r="D1017" s="135"/>
      <c r="E1017" s="135"/>
      <c r="F1017" s="135"/>
      <c r="U1017" s="125"/>
      <c r="V1017" s="125"/>
      <c r="W1017" s="125"/>
      <c r="X1017" s="125"/>
      <c r="Y1017" s="125"/>
      <c r="Z1017" s="125"/>
      <c r="AA1017" s="63"/>
      <c r="AB1017" s="64"/>
      <c r="AC1017" s="63"/>
      <c r="AD1017" s="63"/>
      <c r="AE1017" s="63"/>
      <c r="AF1017" s="63"/>
      <c r="AG1017" s="63"/>
      <c r="AH1017" s="63"/>
      <c r="AI1017" s="63"/>
      <c r="AJ1017" s="63"/>
      <c r="AK1017" s="63"/>
      <c r="AL1017" s="63"/>
      <c r="AM1017" s="63"/>
      <c r="AN1017" s="63"/>
      <c r="AO1017" s="64"/>
      <c r="AP1017" s="64"/>
      <c r="AQ1017" s="64"/>
      <c r="AR1017" s="64"/>
      <c r="AS1017" s="64"/>
      <c r="AT1017" s="63"/>
      <c r="AU1017" s="63"/>
      <c r="AV1017" s="63"/>
      <c r="AW1017" s="63"/>
      <c r="AX1017" s="65"/>
      <c r="AY1017" s="65"/>
      <c r="AZ1017" s="66"/>
      <c r="BA1017" s="66"/>
      <c r="BB1017" s="66"/>
      <c r="BC1017" s="66"/>
      <c r="BD1017" s="65"/>
      <c r="BE1017" s="65"/>
      <c r="BF1017" s="65"/>
      <c r="BG1017" s="65"/>
      <c r="BH1017" s="65"/>
      <c r="BI1017" s="65"/>
      <c r="BJ1017" s="65"/>
      <c r="BK1017" s="65"/>
      <c r="BL1017" s="65"/>
      <c r="BM1017" s="65"/>
      <c r="BN1017" s="65"/>
      <c r="BO1017" s="65"/>
      <c r="BP1017" s="65"/>
      <c r="BQ1017" s="65"/>
      <c r="BR1017" s="65"/>
      <c r="BS1017" s="65"/>
      <c r="BT1017" s="65"/>
      <c r="BU1017" s="65"/>
      <c r="BV1017" s="65"/>
      <c r="BW1017" s="65"/>
      <c r="BX1017" s="65"/>
      <c r="BY1017" s="65"/>
      <c r="BZ1017" s="65"/>
      <c r="CA1017" s="65"/>
      <c r="CB1017" s="65"/>
      <c r="CC1017" s="65"/>
      <c r="CD1017" s="65"/>
      <c r="CE1017" s="65"/>
      <c r="CF1017" s="65"/>
      <c r="CG1017" s="65"/>
      <c r="CH1017" s="65"/>
      <c r="CI1017" s="65"/>
      <c r="CJ1017" s="65"/>
      <c r="CK1017" s="65"/>
      <c r="CL1017" s="65"/>
      <c r="CM1017" s="65"/>
      <c r="CN1017" s="65"/>
      <c r="CO1017" s="65"/>
      <c r="CP1017" s="65"/>
      <c r="CQ1017" s="65"/>
      <c r="CR1017" s="65"/>
      <c r="CS1017" s="65"/>
      <c r="CT1017" s="65"/>
      <c r="CU1017" s="65"/>
      <c r="CV1017" s="65"/>
      <c r="CW1017" s="65"/>
      <c r="CX1017" s="65"/>
      <c r="CY1017" s="65"/>
      <c r="CZ1017" s="65"/>
      <c r="DA1017" s="65"/>
      <c r="DB1017" s="65"/>
      <c r="DC1017" s="65"/>
      <c r="DD1017" s="65"/>
      <c r="DE1017" s="65"/>
      <c r="DF1017" s="65"/>
      <c r="DG1017" s="65"/>
      <c r="DH1017" s="65"/>
      <c r="DI1017" s="65"/>
      <c r="DJ1017" s="65"/>
      <c r="DK1017" s="65"/>
      <c r="DL1017" s="65"/>
      <c r="DM1017" s="65"/>
      <c r="DN1017" s="65"/>
      <c r="DO1017" s="65"/>
      <c r="DP1017" s="65"/>
      <c r="DQ1017" s="65"/>
    </row>
    <row r="1018" spans="1:122" s="59" customFormat="1" x14ac:dyDescent="0.2">
      <c r="A1018" s="134"/>
      <c r="B1018" s="135"/>
      <c r="C1018" s="135"/>
      <c r="D1018" s="135"/>
      <c r="E1018" s="135"/>
      <c r="F1018" s="135"/>
      <c r="U1018" s="125"/>
      <c r="V1018" s="125"/>
      <c r="W1018" s="125"/>
      <c r="X1018" s="125"/>
      <c r="Y1018" s="125"/>
      <c r="Z1018" s="125"/>
      <c r="AA1018" s="63"/>
      <c r="AB1018" s="64"/>
      <c r="AC1018" s="63"/>
      <c r="AD1018" s="63"/>
      <c r="AE1018" s="63"/>
      <c r="AF1018" s="63"/>
      <c r="AG1018" s="63"/>
      <c r="AH1018" s="63"/>
      <c r="AI1018" s="63"/>
      <c r="AJ1018" s="63"/>
      <c r="AK1018" s="63"/>
      <c r="AL1018" s="63"/>
      <c r="AM1018" s="63"/>
      <c r="AN1018" s="63"/>
      <c r="AO1018" s="64"/>
      <c r="AP1018" s="64"/>
      <c r="AQ1018" s="64"/>
      <c r="AR1018" s="64"/>
      <c r="AS1018" s="64"/>
      <c r="AT1018" s="63"/>
      <c r="AU1018" s="63"/>
      <c r="AV1018" s="63"/>
      <c r="AW1018" s="63"/>
      <c r="AX1018" s="65"/>
      <c r="AY1018" s="65"/>
      <c r="AZ1018" s="66"/>
      <c r="BA1018" s="66"/>
      <c r="BB1018" s="66"/>
      <c r="BC1018" s="66"/>
      <c r="BD1018" s="65"/>
      <c r="BE1018" s="65"/>
      <c r="BF1018" s="65"/>
      <c r="BG1018" s="65"/>
      <c r="BH1018" s="65"/>
      <c r="BI1018" s="65"/>
      <c r="BJ1018" s="65"/>
      <c r="BK1018" s="65"/>
      <c r="BL1018" s="65"/>
      <c r="BM1018" s="65"/>
      <c r="BN1018" s="65"/>
      <c r="BO1018" s="65"/>
      <c r="BP1018" s="65"/>
      <c r="BQ1018" s="65"/>
      <c r="BR1018" s="65"/>
      <c r="BS1018" s="65"/>
      <c r="BT1018" s="65"/>
      <c r="BU1018" s="65"/>
      <c r="BV1018" s="65"/>
      <c r="BW1018" s="65"/>
      <c r="BX1018" s="65"/>
      <c r="BY1018" s="65"/>
      <c r="BZ1018" s="65"/>
      <c r="CA1018" s="65"/>
      <c r="CB1018" s="65"/>
      <c r="CC1018" s="65"/>
      <c r="CD1018" s="65"/>
      <c r="CE1018" s="65"/>
      <c r="CF1018" s="65"/>
      <c r="CG1018" s="65"/>
      <c r="CH1018" s="65"/>
      <c r="CI1018" s="65"/>
      <c r="CJ1018" s="65"/>
      <c r="CK1018" s="65"/>
      <c r="CL1018" s="65"/>
      <c r="CM1018" s="65"/>
      <c r="CN1018" s="65"/>
      <c r="CO1018" s="65"/>
      <c r="CP1018" s="65"/>
      <c r="CQ1018" s="65"/>
      <c r="CR1018" s="65"/>
      <c r="CS1018" s="65"/>
      <c r="CT1018" s="65"/>
      <c r="CU1018" s="65"/>
      <c r="CV1018" s="65"/>
      <c r="CW1018" s="65"/>
      <c r="CX1018" s="65"/>
      <c r="CY1018" s="65"/>
      <c r="CZ1018" s="65"/>
      <c r="DA1018" s="65"/>
      <c r="DB1018" s="65"/>
      <c r="DC1018" s="65"/>
      <c r="DD1018" s="65"/>
      <c r="DE1018" s="65"/>
      <c r="DF1018" s="65"/>
      <c r="DG1018" s="65"/>
      <c r="DH1018" s="65"/>
      <c r="DI1018" s="65"/>
      <c r="DJ1018" s="65"/>
      <c r="DK1018" s="65"/>
      <c r="DL1018" s="65"/>
      <c r="DM1018" s="65"/>
      <c r="DN1018" s="65"/>
      <c r="DO1018" s="65"/>
      <c r="DP1018" s="65"/>
      <c r="DQ1018" s="65"/>
    </row>
    <row r="1019" spans="1:122" s="59" customFormat="1" x14ac:dyDescent="0.2">
      <c r="A1019" s="134"/>
      <c r="B1019" s="135"/>
      <c r="C1019" s="135"/>
      <c r="D1019" s="135"/>
      <c r="E1019" s="135"/>
      <c r="F1019" s="135"/>
      <c r="U1019" s="125"/>
      <c r="V1019" s="125"/>
      <c r="W1019" s="125"/>
      <c r="X1019" s="125"/>
      <c r="Y1019" s="125"/>
      <c r="Z1019" s="125"/>
      <c r="AA1019" s="63"/>
      <c r="AB1019" s="64"/>
      <c r="AC1019" s="63"/>
      <c r="AD1019" s="63"/>
      <c r="AE1019" s="63"/>
      <c r="AF1019" s="63"/>
      <c r="AG1019" s="63"/>
      <c r="AH1019" s="63"/>
      <c r="AI1019" s="63"/>
      <c r="AJ1019" s="63"/>
      <c r="AK1019" s="63"/>
      <c r="AL1019" s="63"/>
      <c r="AM1019" s="63"/>
      <c r="AN1019" s="63"/>
      <c r="AO1019" s="64"/>
      <c r="AP1019" s="64"/>
      <c r="AQ1019" s="64"/>
      <c r="AR1019" s="64"/>
      <c r="AS1019" s="64"/>
      <c r="AT1019" s="63"/>
      <c r="AU1019" s="63"/>
      <c r="AV1019" s="63"/>
      <c r="AW1019" s="63"/>
      <c r="AX1019" s="65"/>
      <c r="AY1019" s="65"/>
      <c r="AZ1019" s="66"/>
      <c r="BA1019" s="66"/>
      <c r="BB1019" s="66"/>
      <c r="BC1019" s="66"/>
      <c r="BD1019" s="65"/>
      <c r="BE1019" s="65"/>
      <c r="BF1019" s="65"/>
      <c r="BG1019" s="65"/>
      <c r="BH1019" s="65"/>
      <c r="BI1019" s="65"/>
      <c r="BJ1019" s="65"/>
      <c r="BK1019" s="65"/>
      <c r="BL1019" s="65"/>
      <c r="BM1019" s="65"/>
      <c r="BN1019" s="65"/>
      <c r="BO1019" s="65"/>
      <c r="BP1019" s="65"/>
      <c r="BQ1019" s="65"/>
      <c r="BR1019" s="65"/>
      <c r="BS1019" s="65"/>
      <c r="BT1019" s="65"/>
      <c r="BU1019" s="65"/>
      <c r="BV1019" s="65"/>
      <c r="BW1019" s="65"/>
      <c r="BX1019" s="65"/>
      <c r="BY1019" s="65"/>
      <c r="BZ1019" s="65"/>
      <c r="CA1019" s="65"/>
      <c r="CB1019" s="65"/>
      <c r="CC1019" s="65"/>
      <c r="CD1019" s="65"/>
      <c r="CE1019" s="65"/>
      <c r="CF1019" s="65"/>
      <c r="CG1019" s="65"/>
      <c r="CH1019" s="65"/>
      <c r="CI1019" s="65"/>
      <c r="CJ1019" s="65"/>
      <c r="CK1019" s="65"/>
      <c r="CL1019" s="65"/>
      <c r="CM1019" s="65"/>
      <c r="CN1019" s="65"/>
      <c r="CO1019" s="65"/>
      <c r="CP1019" s="65"/>
      <c r="CQ1019" s="65"/>
      <c r="CR1019" s="65"/>
      <c r="CS1019" s="65"/>
      <c r="CT1019" s="65"/>
      <c r="CU1019" s="65"/>
      <c r="CV1019" s="65"/>
      <c r="CW1019" s="65"/>
      <c r="CX1019" s="65"/>
      <c r="CY1019" s="65"/>
      <c r="CZ1019" s="65"/>
      <c r="DA1019" s="65"/>
      <c r="DB1019" s="65"/>
      <c r="DC1019" s="65"/>
      <c r="DD1019" s="65"/>
      <c r="DE1019" s="65"/>
      <c r="DF1019" s="65"/>
      <c r="DG1019" s="65"/>
      <c r="DH1019" s="65"/>
      <c r="DI1019" s="65"/>
      <c r="DJ1019" s="65"/>
      <c r="DK1019" s="65"/>
      <c r="DL1019" s="65"/>
      <c r="DM1019" s="65"/>
      <c r="DN1019" s="65"/>
      <c r="DO1019" s="65"/>
      <c r="DP1019" s="65"/>
      <c r="DQ1019" s="65"/>
    </row>
    <row r="1020" spans="1:122" s="59" customFormat="1" x14ac:dyDescent="0.2">
      <c r="A1020" s="134"/>
      <c r="B1020" s="135"/>
      <c r="C1020" s="135"/>
      <c r="D1020" s="135"/>
      <c r="E1020" s="135"/>
      <c r="F1020" s="135"/>
      <c r="U1020" s="125"/>
      <c r="V1020" s="125"/>
      <c r="W1020" s="125"/>
      <c r="X1020" s="125"/>
      <c r="Y1020" s="125"/>
      <c r="Z1020" s="125"/>
      <c r="AA1020" s="63"/>
      <c r="AB1020" s="64"/>
      <c r="AC1020" s="63"/>
      <c r="AD1020" s="63"/>
      <c r="AE1020" s="63"/>
      <c r="AF1020" s="63"/>
      <c r="AG1020" s="63"/>
      <c r="AH1020" s="63"/>
      <c r="AI1020" s="63"/>
      <c r="AJ1020" s="63"/>
      <c r="AK1020" s="63"/>
      <c r="AL1020" s="63"/>
      <c r="AM1020" s="63"/>
      <c r="AN1020" s="63"/>
      <c r="AO1020" s="64"/>
      <c r="AP1020" s="64"/>
      <c r="AQ1020" s="64"/>
      <c r="AR1020" s="64"/>
      <c r="AS1020" s="64"/>
      <c r="AT1020" s="63"/>
      <c r="AU1020" s="63"/>
      <c r="AV1020" s="63"/>
      <c r="AW1020" s="63"/>
      <c r="AX1020" s="65"/>
      <c r="AY1020" s="65"/>
      <c r="AZ1020" s="66"/>
      <c r="BA1020" s="66"/>
      <c r="BB1020" s="66"/>
      <c r="BC1020" s="66"/>
      <c r="BD1020" s="65"/>
      <c r="BE1020" s="65"/>
      <c r="BF1020" s="65"/>
      <c r="BG1020" s="65"/>
      <c r="BH1020" s="65"/>
      <c r="BI1020" s="65"/>
      <c r="BJ1020" s="65"/>
      <c r="BK1020" s="65"/>
      <c r="BL1020" s="65"/>
      <c r="BM1020" s="65"/>
      <c r="BN1020" s="65"/>
      <c r="BO1020" s="65"/>
      <c r="BP1020" s="65"/>
      <c r="BQ1020" s="65"/>
      <c r="BR1020" s="65"/>
      <c r="BS1020" s="65"/>
      <c r="BT1020" s="65"/>
      <c r="BU1020" s="65"/>
      <c r="BV1020" s="65"/>
      <c r="BW1020" s="65"/>
      <c r="BX1020" s="65"/>
      <c r="BY1020" s="65"/>
      <c r="BZ1020" s="65"/>
      <c r="CA1020" s="65"/>
      <c r="CB1020" s="65"/>
      <c r="CC1020" s="65"/>
      <c r="CD1020" s="65"/>
      <c r="CE1020" s="65"/>
      <c r="CF1020" s="65"/>
      <c r="CG1020" s="65"/>
      <c r="CH1020" s="65"/>
      <c r="CI1020" s="65"/>
      <c r="CJ1020" s="65"/>
      <c r="CK1020" s="65"/>
      <c r="CL1020" s="65"/>
      <c r="CM1020" s="65"/>
      <c r="CN1020" s="65"/>
      <c r="CO1020" s="65"/>
      <c r="CP1020" s="65"/>
      <c r="CQ1020" s="65"/>
      <c r="CR1020" s="65"/>
      <c r="CS1020" s="65"/>
      <c r="CT1020" s="65"/>
      <c r="CU1020" s="65"/>
      <c r="CV1020" s="65"/>
      <c r="CW1020" s="65"/>
      <c r="CX1020" s="65"/>
      <c r="CY1020" s="65"/>
      <c r="CZ1020" s="65"/>
      <c r="DA1020" s="65"/>
      <c r="DB1020" s="65"/>
      <c r="DC1020" s="65"/>
      <c r="DD1020" s="65"/>
      <c r="DE1020" s="65"/>
      <c r="DF1020" s="65"/>
      <c r="DG1020" s="65"/>
      <c r="DH1020" s="65"/>
      <c r="DI1020" s="65"/>
      <c r="DJ1020" s="65"/>
      <c r="DK1020" s="65"/>
      <c r="DL1020" s="65"/>
      <c r="DM1020" s="65"/>
      <c r="DN1020" s="65"/>
      <c r="DO1020" s="65"/>
      <c r="DP1020" s="65"/>
      <c r="DQ1020" s="65"/>
    </row>
    <row r="1021" spans="1:122" s="59" customFormat="1" x14ac:dyDescent="0.2">
      <c r="A1021" s="134"/>
      <c r="B1021" s="135"/>
      <c r="C1021" s="135"/>
      <c r="D1021" s="135"/>
      <c r="E1021" s="135"/>
      <c r="F1021" s="135"/>
      <c r="U1021" s="125"/>
      <c r="V1021" s="125"/>
      <c r="W1021" s="125"/>
      <c r="X1021" s="125"/>
      <c r="Y1021" s="125"/>
      <c r="Z1021" s="125"/>
      <c r="AA1021" s="63"/>
      <c r="AB1021" s="64"/>
      <c r="AC1021" s="63"/>
      <c r="AD1021" s="63"/>
      <c r="AE1021" s="63"/>
      <c r="AF1021" s="63"/>
      <c r="AG1021" s="63"/>
      <c r="AH1021" s="63"/>
      <c r="AI1021" s="63"/>
      <c r="AJ1021" s="63"/>
      <c r="AK1021" s="63"/>
      <c r="AL1021" s="63"/>
      <c r="AM1021" s="63"/>
      <c r="AN1021" s="63"/>
      <c r="AO1021" s="64"/>
      <c r="AP1021" s="64"/>
      <c r="AQ1021" s="64"/>
      <c r="AR1021" s="64"/>
      <c r="AS1021" s="64"/>
      <c r="AT1021" s="63"/>
      <c r="AU1021" s="63"/>
      <c r="AV1021" s="63"/>
      <c r="AW1021" s="63"/>
      <c r="AX1021" s="65"/>
      <c r="AY1021" s="65"/>
      <c r="AZ1021" s="66"/>
      <c r="BA1021" s="66"/>
      <c r="BB1021" s="66"/>
      <c r="BC1021" s="66"/>
      <c r="BD1021" s="65"/>
      <c r="BE1021" s="65"/>
      <c r="BF1021" s="65"/>
      <c r="BG1021" s="65"/>
      <c r="BH1021" s="65"/>
      <c r="BI1021" s="65"/>
      <c r="BJ1021" s="65"/>
      <c r="BK1021" s="65"/>
      <c r="BL1021" s="65"/>
      <c r="BM1021" s="65"/>
      <c r="BN1021" s="65"/>
      <c r="BO1021" s="65"/>
      <c r="BP1021" s="65"/>
      <c r="BQ1021" s="65"/>
      <c r="BR1021" s="65"/>
      <c r="BS1021" s="65"/>
      <c r="BT1021" s="65"/>
      <c r="BU1021" s="65"/>
      <c r="BV1021" s="65"/>
      <c r="BW1021" s="65"/>
      <c r="BX1021" s="65"/>
      <c r="BY1021" s="65"/>
      <c r="BZ1021" s="65"/>
      <c r="CA1021" s="65"/>
      <c r="CB1021" s="65"/>
      <c r="CC1021" s="65"/>
      <c r="CD1021" s="65"/>
      <c r="CE1021" s="65"/>
      <c r="CF1021" s="65"/>
      <c r="CG1021" s="65"/>
      <c r="CH1021" s="65"/>
      <c r="CI1021" s="65"/>
      <c r="CJ1021" s="65"/>
      <c r="CK1021" s="65"/>
      <c r="CL1021" s="65"/>
      <c r="CM1021" s="65"/>
      <c r="CN1021" s="65"/>
      <c r="CO1021" s="65"/>
      <c r="CP1021" s="65"/>
      <c r="CQ1021" s="65"/>
      <c r="CR1021" s="65"/>
      <c r="CS1021" s="65"/>
      <c r="CT1021" s="65"/>
      <c r="CU1021" s="65"/>
      <c r="CV1021" s="65"/>
      <c r="CW1021" s="65"/>
      <c r="CX1021" s="65"/>
      <c r="CY1021" s="65"/>
      <c r="CZ1021" s="65"/>
      <c r="DA1021" s="65"/>
      <c r="DB1021" s="65"/>
      <c r="DC1021" s="65"/>
      <c r="DD1021" s="65"/>
      <c r="DE1021" s="65"/>
      <c r="DF1021" s="65"/>
      <c r="DG1021" s="65"/>
      <c r="DH1021" s="65"/>
      <c r="DI1021" s="65"/>
      <c r="DJ1021" s="65"/>
      <c r="DK1021" s="65"/>
      <c r="DL1021" s="65"/>
      <c r="DM1021" s="65"/>
      <c r="DN1021" s="65"/>
      <c r="DO1021" s="65"/>
      <c r="DP1021" s="65"/>
      <c r="DQ1021" s="65"/>
    </row>
    <row r="1022" spans="1:122" s="59" customFormat="1" x14ac:dyDescent="0.2">
      <c r="A1022" s="134"/>
      <c r="B1022" s="135"/>
      <c r="C1022" s="135"/>
      <c r="D1022" s="135"/>
      <c r="E1022" s="135"/>
      <c r="F1022" s="135"/>
      <c r="U1022" s="125"/>
      <c r="V1022" s="125"/>
      <c r="W1022" s="125"/>
      <c r="X1022" s="125"/>
      <c r="Y1022" s="125"/>
      <c r="Z1022" s="125"/>
      <c r="AA1022" s="63"/>
      <c r="AB1022" s="64"/>
      <c r="AC1022" s="63"/>
      <c r="AD1022" s="63"/>
      <c r="AE1022" s="63"/>
      <c r="AF1022" s="63"/>
      <c r="AG1022" s="63"/>
      <c r="AH1022" s="63"/>
      <c r="AI1022" s="63"/>
      <c r="AJ1022" s="63"/>
      <c r="AK1022" s="63"/>
      <c r="AL1022" s="63"/>
      <c r="AM1022" s="63"/>
      <c r="AN1022" s="63"/>
      <c r="AO1022" s="64"/>
      <c r="AP1022" s="64"/>
      <c r="AQ1022" s="64"/>
      <c r="AR1022" s="64"/>
      <c r="AS1022" s="64"/>
      <c r="AT1022" s="63"/>
      <c r="AU1022" s="63"/>
      <c r="AV1022" s="63"/>
      <c r="AW1022" s="63"/>
      <c r="AX1022" s="65"/>
      <c r="AY1022" s="65"/>
      <c r="AZ1022" s="66"/>
      <c r="BA1022" s="66"/>
      <c r="BB1022" s="66"/>
      <c r="BC1022" s="66"/>
      <c r="BD1022" s="65"/>
      <c r="BE1022" s="65"/>
      <c r="BF1022" s="65"/>
      <c r="BG1022" s="65"/>
      <c r="BH1022" s="65"/>
      <c r="BI1022" s="65"/>
      <c r="BJ1022" s="65"/>
      <c r="BK1022" s="65"/>
      <c r="BL1022" s="65"/>
      <c r="BM1022" s="65"/>
      <c r="BN1022" s="65"/>
      <c r="BO1022" s="65"/>
      <c r="BP1022" s="65"/>
      <c r="BQ1022" s="65"/>
      <c r="BR1022" s="65"/>
      <c r="BS1022" s="65"/>
      <c r="BT1022" s="65"/>
      <c r="BU1022" s="65"/>
      <c r="BV1022" s="65"/>
      <c r="BW1022" s="65"/>
      <c r="BX1022" s="65"/>
      <c r="BY1022" s="65"/>
      <c r="BZ1022" s="65"/>
      <c r="CA1022" s="65"/>
      <c r="CB1022" s="65"/>
      <c r="CC1022" s="65"/>
      <c r="CD1022" s="65"/>
      <c r="CE1022" s="65"/>
      <c r="CF1022" s="65"/>
      <c r="CG1022" s="65"/>
      <c r="CH1022" s="65"/>
      <c r="CI1022" s="65"/>
      <c r="CJ1022" s="65"/>
      <c r="CK1022" s="65"/>
      <c r="CL1022" s="65"/>
      <c r="CM1022" s="65"/>
      <c r="CN1022" s="65"/>
      <c r="CO1022" s="65"/>
      <c r="CP1022" s="65"/>
      <c r="CQ1022" s="65"/>
      <c r="CR1022" s="65"/>
      <c r="CS1022" s="65"/>
      <c r="CT1022" s="65"/>
      <c r="CU1022" s="65"/>
      <c r="CV1022" s="65"/>
      <c r="CW1022" s="65"/>
      <c r="CX1022" s="65"/>
      <c r="CY1022" s="65"/>
      <c r="CZ1022" s="65"/>
      <c r="DA1022" s="65"/>
      <c r="DB1022" s="65"/>
      <c r="DC1022" s="65"/>
      <c r="DD1022" s="65"/>
      <c r="DE1022" s="65"/>
      <c r="DF1022" s="65"/>
      <c r="DG1022" s="65"/>
      <c r="DH1022" s="65"/>
      <c r="DI1022" s="65"/>
      <c r="DJ1022" s="65"/>
      <c r="DK1022" s="65"/>
      <c r="DL1022" s="65"/>
      <c r="DM1022" s="65"/>
      <c r="DN1022" s="65"/>
      <c r="DO1022" s="65"/>
      <c r="DP1022" s="65"/>
      <c r="DQ1022" s="65"/>
    </row>
    <row r="1023" spans="1:122" s="59" customFormat="1" x14ac:dyDescent="0.2">
      <c r="A1023" s="134"/>
      <c r="B1023" s="135"/>
      <c r="C1023" s="135"/>
      <c r="D1023" s="135"/>
      <c r="E1023" s="135"/>
      <c r="F1023" s="135"/>
      <c r="U1023" s="125"/>
      <c r="V1023" s="125"/>
      <c r="W1023" s="125"/>
      <c r="X1023" s="125"/>
      <c r="Y1023" s="125"/>
      <c r="Z1023" s="125"/>
      <c r="AA1023" s="63"/>
      <c r="AB1023" s="64"/>
      <c r="AC1023" s="63"/>
      <c r="AD1023" s="63"/>
      <c r="AE1023" s="63"/>
      <c r="AF1023" s="63"/>
      <c r="AG1023" s="63"/>
      <c r="AH1023" s="63"/>
      <c r="AI1023" s="63"/>
      <c r="AJ1023" s="63"/>
      <c r="AK1023" s="63"/>
      <c r="AL1023" s="63"/>
      <c r="AM1023" s="63"/>
      <c r="AN1023" s="63"/>
      <c r="AO1023" s="64"/>
      <c r="AP1023" s="64"/>
      <c r="AQ1023" s="64"/>
      <c r="AR1023" s="64"/>
      <c r="AS1023" s="64"/>
      <c r="AT1023" s="63"/>
      <c r="AU1023" s="63"/>
      <c r="AV1023" s="63"/>
      <c r="AW1023" s="63"/>
      <c r="AX1023" s="65"/>
      <c r="AY1023" s="65"/>
      <c r="AZ1023" s="66"/>
      <c r="BA1023" s="66"/>
      <c r="BB1023" s="66"/>
      <c r="BC1023" s="66"/>
      <c r="BD1023" s="65"/>
      <c r="BE1023" s="65"/>
      <c r="BF1023" s="65"/>
      <c r="BG1023" s="65"/>
      <c r="BH1023" s="65"/>
      <c r="BI1023" s="65"/>
      <c r="BJ1023" s="65"/>
      <c r="BK1023" s="65"/>
      <c r="BL1023" s="65"/>
      <c r="BM1023" s="65"/>
      <c r="BN1023" s="65"/>
      <c r="BO1023" s="65"/>
      <c r="BP1023" s="65"/>
      <c r="BQ1023" s="65"/>
      <c r="BR1023" s="65"/>
      <c r="BS1023" s="65"/>
      <c r="BT1023" s="65"/>
      <c r="BU1023" s="65"/>
      <c r="BV1023" s="65"/>
      <c r="BW1023" s="65"/>
      <c r="BX1023" s="65"/>
      <c r="BY1023" s="65"/>
      <c r="BZ1023" s="65"/>
      <c r="CA1023" s="65"/>
      <c r="CB1023" s="65"/>
      <c r="CC1023" s="65"/>
      <c r="CD1023" s="65"/>
      <c r="CE1023" s="65"/>
      <c r="CF1023" s="65"/>
      <c r="CG1023" s="65"/>
      <c r="CH1023" s="65"/>
      <c r="CI1023" s="65"/>
      <c r="CJ1023" s="65"/>
      <c r="CK1023" s="65"/>
      <c r="CL1023" s="65"/>
      <c r="CM1023" s="65"/>
      <c r="CN1023" s="65"/>
      <c r="CO1023" s="65"/>
      <c r="CP1023" s="65"/>
      <c r="CQ1023" s="65"/>
      <c r="CR1023" s="65"/>
      <c r="CS1023" s="65"/>
      <c r="CT1023" s="65"/>
      <c r="CU1023" s="65"/>
      <c r="CV1023" s="65"/>
      <c r="CW1023" s="65"/>
      <c r="CX1023" s="65"/>
      <c r="CY1023" s="65"/>
      <c r="CZ1023" s="65"/>
      <c r="DA1023" s="65"/>
      <c r="DB1023" s="65"/>
      <c r="DC1023" s="65"/>
      <c r="DD1023" s="65"/>
      <c r="DE1023" s="65"/>
      <c r="DF1023" s="65"/>
      <c r="DG1023" s="65"/>
      <c r="DH1023" s="65"/>
      <c r="DI1023" s="65"/>
      <c r="DJ1023" s="65"/>
      <c r="DK1023" s="65"/>
      <c r="DL1023" s="65"/>
      <c r="DM1023" s="65"/>
      <c r="DN1023" s="65"/>
      <c r="DO1023" s="65"/>
      <c r="DP1023" s="65"/>
      <c r="DQ1023" s="65"/>
    </row>
    <row r="1024" spans="1:122" s="59" customFormat="1" x14ac:dyDescent="0.2">
      <c r="A1024" s="134"/>
      <c r="B1024" s="135"/>
      <c r="C1024" s="135"/>
      <c r="D1024" s="135"/>
      <c r="E1024" s="135"/>
      <c r="F1024" s="135"/>
      <c r="U1024" s="125"/>
      <c r="V1024" s="125"/>
      <c r="W1024" s="125"/>
      <c r="X1024" s="125"/>
      <c r="Y1024" s="125"/>
      <c r="Z1024" s="125"/>
      <c r="AA1024" s="63"/>
      <c r="AB1024" s="64"/>
      <c r="AC1024" s="63"/>
      <c r="AD1024" s="63"/>
      <c r="AE1024" s="63"/>
      <c r="AF1024" s="63"/>
      <c r="AG1024" s="63"/>
      <c r="AH1024" s="63"/>
      <c r="AI1024" s="63"/>
      <c r="AJ1024" s="63"/>
      <c r="AK1024" s="63"/>
      <c r="AL1024" s="63"/>
      <c r="AM1024" s="63"/>
      <c r="AN1024" s="63"/>
      <c r="AO1024" s="64"/>
      <c r="AP1024" s="64"/>
      <c r="AQ1024" s="64"/>
      <c r="AR1024" s="64"/>
      <c r="AS1024" s="64"/>
      <c r="AT1024" s="63"/>
      <c r="AU1024" s="63"/>
      <c r="AV1024" s="63"/>
      <c r="AW1024" s="63"/>
      <c r="AX1024" s="65"/>
      <c r="AY1024" s="65"/>
      <c r="AZ1024" s="66"/>
      <c r="BA1024" s="66"/>
      <c r="BB1024" s="66"/>
      <c r="BC1024" s="66"/>
      <c r="BD1024" s="65"/>
      <c r="BE1024" s="65"/>
      <c r="BF1024" s="65"/>
      <c r="BG1024" s="65"/>
      <c r="BH1024" s="65"/>
      <c r="BI1024" s="65"/>
      <c r="BJ1024" s="65"/>
      <c r="BK1024" s="65"/>
      <c r="BL1024" s="65"/>
      <c r="BM1024" s="65"/>
      <c r="BN1024" s="65"/>
      <c r="BO1024" s="65"/>
      <c r="BP1024" s="65"/>
      <c r="BQ1024" s="65"/>
      <c r="BR1024" s="65"/>
      <c r="BS1024" s="65"/>
      <c r="BT1024" s="65"/>
      <c r="BU1024" s="65"/>
      <c r="BV1024" s="65"/>
      <c r="BW1024" s="65"/>
      <c r="BX1024" s="65"/>
      <c r="BY1024" s="65"/>
      <c r="BZ1024" s="65"/>
      <c r="CA1024" s="65"/>
      <c r="CB1024" s="65"/>
      <c r="CC1024" s="65"/>
      <c r="CD1024" s="65"/>
      <c r="CE1024" s="65"/>
      <c r="CF1024" s="65"/>
      <c r="CG1024" s="65"/>
      <c r="CH1024" s="65"/>
      <c r="CI1024" s="65"/>
      <c r="CJ1024" s="65"/>
      <c r="CK1024" s="65"/>
      <c r="CL1024" s="65"/>
      <c r="CM1024" s="65"/>
      <c r="CN1024" s="65"/>
      <c r="CO1024" s="65"/>
      <c r="CP1024" s="65"/>
      <c r="CQ1024" s="65"/>
      <c r="CR1024" s="65"/>
      <c r="CS1024" s="65"/>
      <c r="CT1024" s="65"/>
      <c r="CU1024" s="65"/>
      <c r="CV1024" s="65"/>
      <c r="CW1024" s="65"/>
      <c r="CX1024" s="65"/>
      <c r="CY1024" s="65"/>
      <c r="CZ1024" s="65"/>
      <c r="DA1024" s="65"/>
      <c r="DB1024" s="65"/>
      <c r="DC1024" s="65"/>
      <c r="DD1024" s="65"/>
      <c r="DE1024" s="65"/>
      <c r="DF1024" s="65"/>
      <c r="DG1024" s="65"/>
      <c r="DH1024" s="65"/>
      <c r="DI1024" s="65"/>
      <c r="DJ1024" s="65"/>
      <c r="DK1024" s="65"/>
      <c r="DL1024" s="65"/>
      <c r="DM1024" s="65"/>
      <c r="DN1024" s="65"/>
      <c r="DO1024" s="65"/>
      <c r="DP1024" s="65"/>
      <c r="DQ1024" s="65"/>
    </row>
    <row r="1025" spans="1:121" s="59" customFormat="1" x14ac:dyDescent="0.2">
      <c r="A1025" s="134"/>
      <c r="B1025" s="135"/>
      <c r="C1025" s="135"/>
      <c r="D1025" s="135"/>
      <c r="E1025" s="135"/>
      <c r="F1025" s="135"/>
      <c r="U1025" s="125"/>
      <c r="V1025" s="125"/>
      <c r="W1025" s="125"/>
      <c r="X1025" s="125"/>
      <c r="Y1025" s="125"/>
      <c r="Z1025" s="125"/>
      <c r="AA1025" s="63"/>
      <c r="AB1025" s="64"/>
      <c r="AC1025" s="63"/>
      <c r="AD1025" s="63"/>
      <c r="AE1025" s="63"/>
      <c r="AF1025" s="63"/>
      <c r="AG1025" s="63"/>
      <c r="AH1025" s="63"/>
      <c r="AI1025" s="63"/>
      <c r="AJ1025" s="63"/>
      <c r="AK1025" s="63"/>
      <c r="AL1025" s="63"/>
      <c r="AM1025" s="63"/>
      <c r="AN1025" s="63"/>
      <c r="AO1025" s="64"/>
      <c r="AP1025" s="64"/>
      <c r="AQ1025" s="64"/>
      <c r="AR1025" s="64"/>
      <c r="AS1025" s="64"/>
      <c r="AT1025" s="63"/>
      <c r="AU1025" s="63"/>
      <c r="AV1025" s="63"/>
      <c r="AW1025" s="63"/>
      <c r="AX1025" s="65"/>
      <c r="AY1025" s="65"/>
      <c r="AZ1025" s="66"/>
      <c r="BA1025" s="66"/>
      <c r="BB1025" s="66"/>
      <c r="BC1025" s="66"/>
      <c r="BD1025" s="65"/>
      <c r="BE1025" s="65"/>
      <c r="BF1025" s="65"/>
      <c r="BG1025" s="65"/>
      <c r="BH1025" s="65"/>
      <c r="BI1025" s="65"/>
      <c r="BJ1025" s="65"/>
      <c r="BK1025" s="65"/>
      <c r="BL1025" s="65"/>
      <c r="BM1025" s="65"/>
      <c r="BN1025" s="65"/>
      <c r="BO1025" s="65"/>
      <c r="BP1025" s="65"/>
      <c r="BQ1025" s="65"/>
      <c r="BR1025" s="65"/>
      <c r="BS1025" s="65"/>
      <c r="BT1025" s="65"/>
      <c r="BU1025" s="65"/>
      <c r="BV1025" s="65"/>
      <c r="BW1025" s="65"/>
      <c r="BX1025" s="65"/>
      <c r="BY1025" s="65"/>
      <c r="BZ1025" s="65"/>
      <c r="CA1025" s="65"/>
      <c r="CB1025" s="65"/>
      <c r="CC1025" s="65"/>
      <c r="CD1025" s="65"/>
      <c r="CE1025" s="65"/>
      <c r="CF1025" s="65"/>
      <c r="CG1025" s="65"/>
      <c r="CH1025" s="65"/>
      <c r="CI1025" s="65"/>
      <c r="CJ1025" s="65"/>
      <c r="CK1025" s="65"/>
      <c r="CL1025" s="65"/>
      <c r="CM1025" s="65"/>
      <c r="CN1025" s="65"/>
      <c r="CO1025" s="65"/>
      <c r="CP1025" s="65"/>
      <c r="CQ1025" s="65"/>
      <c r="CR1025" s="65"/>
      <c r="CS1025" s="65"/>
      <c r="CT1025" s="65"/>
      <c r="CU1025" s="65"/>
      <c r="CV1025" s="65"/>
      <c r="CW1025" s="65"/>
      <c r="CX1025" s="65"/>
      <c r="CY1025" s="65"/>
      <c r="CZ1025" s="65"/>
      <c r="DA1025" s="65"/>
      <c r="DB1025" s="65"/>
      <c r="DC1025" s="65"/>
      <c r="DD1025" s="65"/>
      <c r="DE1025" s="65"/>
      <c r="DF1025" s="65"/>
      <c r="DG1025" s="65"/>
      <c r="DH1025" s="65"/>
      <c r="DI1025" s="65"/>
      <c r="DJ1025" s="65"/>
      <c r="DK1025" s="65"/>
      <c r="DL1025" s="65"/>
      <c r="DM1025" s="65"/>
      <c r="DN1025" s="65"/>
      <c r="DO1025" s="65"/>
      <c r="DP1025" s="65"/>
      <c r="DQ1025" s="65"/>
    </row>
    <row r="1026" spans="1:121" s="59" customFormat="1" x14ac:dyDescent="0.2">
      <c r="A1026" s="134"/>
      <c r="B1026" s="135"/>
      <c r="C1026" s="135"/>
      <c r="D1026" s="135"/>
      <c r="E1026" s="135"/>
      <c r="F1026" s="135"/>
      <c r="U1026" s="125"/>
      <c r="V1026" s="125"/>
      <c r="W1026" s="125"/>
      <c r="X1026" s="125"/>
      <c r="Y1026" s="125"/>
      <c r="Z1026" s="125"/>
      <c r="AA1026" s="63"/>
      <c r="AB1026" s="64"/>
      <c r="AC1026" s="63"/>
      <c r="AD1026" s="63"/>
      <c r="AE1026" s="63"/>
      <c r="AF1026" s="63"/>
      <c r="AG1026" s="63"/>
      <c r="AH1026" s="63"/>
      <c r="AI1026" s="63"/>
      <c r="AJ1026" s="63"/>
      <c r="AK1026" s="63"/>
      <c r="AL1026" s="63"/>
      <c r="AM1026" s="63"/>
      <c r="AN1026" s="63"/>
      <c r="AO1026" s="64"/>
      <c r="AP1026" s="64"/>
      <c r="AQ1026" s="64"/>
      <c r="AR1026" s="64"/>
      <c r="AS1026" s="64"/>
      <c r="AT1026" s="63"/>
      <c r="AU1026" s="63"/>
      <c r="AV1026" s="63"/>
      <c r="AW1026" s="63"/>
      <c r="AX1026" s="65"/>
      <c r="AY1026" s="65"/>
      <c r="AZ1026" s="66"/>
      <c r="BA1026" s="66"/>
      <c r="BB1026" s="66"/>
      <c r="BC1026" s="66"/>
      <c r="BD1026" s="65"/>
      <c r="BE1026" s="65"/>
      <c r="BF1026" s="65"/>
      <c r="BG1026" s="65"/>
      <c r="BH1026" s="65"/>
      <c r="BI1026" s="65"/>
      <c r="BJ1026" s="65"/>
      <c r="BK1026" s="65"/>
      <c r="BL1026" s="65"/>
      <c r="BM1026" s="65"/>
      <c r="BN1026" s="65"/>
      <c r="BO1026" s="65"/>
      <c r="BP1026" s="65"/>
      <c r="BQ1026" s="65"/>
      <c r="BR1026" s="65"/>
      <c r="BS1026" s="65"/>
      <c r="BT1026" s="65"/>
      <c r="BU1026" s="65"/>
      <c r="BV1026" s="65"/>
      <c r="BW1026" s="65"/>
      <c r="BX1026" s="65"/>
      <c r="BY1026" s="65"/>
      <c r="BZ1026" s="65"/>
      <c r="CA1026" s="65"/>
      <c r="CB1026" s="65"/>
      <c r="CC1026" s="65"/>
      <c r="CD1026" s="65"/>
      <c r="CE1026" s="65"/>
      <c r="CF1026" s="65"/>
      <c r="CG1026" s="65"/>
      <c r="CH1026" s="65"/>
      <c r="CI1026" s="65"/>
      <c r="CJ1026" s="65"/>
      <c r="CK1026" s="65"/>
      <c r="CL1026" s="65"/>
      <c r="CM1026" s="65"/>
      <c r="CN1026" s="65"/>
      <c r="CO1026" s="65"/>
      <c r="CP1026" s="65"/>
      <c r="CQ1026" s="65"/>
      <c r="CR1026" s="65"/>
      <c r="CS1026" s="65"/>
      <c r="CT1026" s="65"/>
      <c r="CU1026" s="65"/>
      <c r="CV1026" s="65"/>
      <c r="CW1026" s="65"/>
      <c r="CX1026" s="65"/>
      <c r="CY1026" s="65"/>
      <c r="CZ1026" s="65"/>
      <c r="DA1026" s="65"/>
      <c r="DB1026" s="65"/>
      <c r="DC1026" s="65"/>
      <c r="DD1026" s="65"/>
      <c r="DE1026" s="65"/>
      <c r="DF1026" s="65"/>
      <c r="DG1026" s="65"/>
      <c r="DH1026" s="65"/>
      <c r="DI1026" s="65"/>
      <c r="DJ1026" s="65"/>
      <c r="DK1026" s="65"/>
      <c r="DL1026" s="65"/>
      <c r="DM1026" s="65"/>
      <c r="DN1026" s="65"/>
      <c r="DO1026" s="65"/>
      <c r="DP1026" s="65"/>
      <c r="DQ1026" s="65"/>
    </row>
    <row r="1027" spans="1:121" s="59" customFormat="1" x14ac:dyDescent="0.2">
      <c r="A1027" s="134"/>
      <c r="B1027" s="135"/>
      <c r="C1027" s="135"/>
      <c r="D1027" s="135"/>
      <c r="E1027" s="135"/>
      <c r="F1027" s="135"/>
      <c r="U1027" s="125"/>
      <c r="V1027" s="125"/>
      <c r="W1027" s="125"/>
      <c r="X1027" s="125"/>
      <c r="Y1027" s="125"/>
      <c r="Z1027" s="125"/>
      <c r="AA1027" s="63"/>
      <c r="AB1027" s="64"/>
      <c r="AC1027" s="63"/>
      <c r="AD1027" s="63"/>
      <c r="AE1027" s="63"/>
      <c r="AF1027" s="63"/>
      <c r="AG1027" s="63"/>
      <c r="AH1027" s="63"/>
      <c r="AI1027" s="63"/>
      <c r="AJ1027" s="63"/>
      <c r="AK1027" s="63"/>
      <c r="AL1027" s="63"/>
      <c r="AM1027" s="63"/>
      <c r="AN1027" s="63"/>
      <c r="AO1027" s="64"/>
      <c r="AP1027" s="64"/>
      <c r="AQ1027" s="64"/>
      <c r="AR1027" s="64"/>
      <c r="AS1027" s="64"/>
      <c r="AT1027" s="63"/>
      <c r="AU1027" s="63"/>
      <c r="AV1027" s="63"/>
      <c r="AW1027" s="63"/>
      <c r="AX1027" s="65"/>
      <c r="AY1027" s="65"/>
      <c r="AZ1027" s="66"/>
      <c r="BA1027" s="66"/>
      <c r="BB1027" s="66"/>
      <c r="BC1027" s="66"/>
      <c r="BD1027" s="65"/>
      <c r="BE1027" s="65"/>
      <c r="BF1027" s="65"/>
      <c r="BG1027" s="65"/>
      <c r="BH1027" s="65"/>
      <c r="BI1027" s="65"/>
      <c r="BJ1027" s="65"/>
      <c r="BK1027" s="65"/>
      <c r="BL1027" s="65"/>
      <c r="BM1027" s="65"/>
      <c r="BN1027" s="65"/>
      <c r="BO1027" s="65"/>
      <c r="BP1027" s="65"/>
      <c r="BQ1027" s="65"/>
      <c r="BR1027" s="65"/>
      <c r="BS1027" s="65"/>
      <c r="BT1027" s="65"/>
      <c r="BU1027" s="65"/>
      <c r="BV1027" s="65"/>
      <c r="BW1027" s="65"/>
      <c r="BX1027" s="65"/>
      <c r="BY1027" s="65"/>
      <c r="BZ1027" s="65"/>
      <c r="CA1027" s="65"/>
      <c r="CB1027" s="65"/>
      <c r="CC1027" s="65"/>
      <c r="CD1027" s="65"/>
      <c r="CE1027" s="65"/>
      <c r="CF1027" s="65"/>
      <c r="CG1027" s="65"/>
      <c r="CH1027" s="65"/>
      <c r="CI1027" s="65"/>
      <c r="CJ1027" s="65"/>
      <c r="CK1027" s="65"/>
      <c r="CL1027" s="65"/>
      <c r="CM1027" s="65"/>
      <c r="CN1027" s="65"/>
      <c r="CO1027" s="65"/>
      <c r="CP1027" s="65"/>
      <c r="CQ1027" s="65"/>
      <c r="CR1027" s="65"/>
      <c r="CS1027" s="65"/>
      <c r="CT1027" s="65"/>
      <c r="CU1027" s="65"/>
      <c r="CV1027" s="65"/>
      <c r="CW1027" s="65"/>
      <c r="CX1027" s="65"/>
      <c r="CY1027" s="65"/>
      <c r="CZ1027" s="65"/>
      <c r="DA1027" s="65"/>
      <c r="DB1027" s="65"/>
      <c r="DC1027" s="65"/>
      <c r="DD1027" s="65"/>
      <c r="DE1027" s="65"/>
      <c r="DF1027" s="65"/>
      <c r="DG1027" s="65"/>
      <c r="DH1027" s="65"/>
      <c r="DI1027" s="65"/>
      <c r="DJ1027" s="65"/>
      <c r="DK1027" s="65"/>
      <c r="DL1027" s="65"/>
      <c r="DM1027" s="65"/>
      <c r="DN1027" s="65"/>
      <c r="DO1027" s="65"/>
      <c r="DP1027" s="65"/>
      <c r="DQ1027" s="65"/>
    </row>
    <row r="1028" spans="1:121" s="59" customFormat="1" x14ac:dyDescent="0.2">
      <c r="A1028" s="134"/>
      <c r="B1028" s="135"/>
      <c r="C1028" s="135"/>
      <c r="D1028" s="135"/>
      <c r="E1028" s="135"/>
      <c r="F1028" s="135"/>
      <c r="U1028" s="125"/>
      <c r="V1028" s="125"/>
      <c r="W1028" s="125"/>
      <c r="X1028" s="125"/>
      <c r="Y1028" s="125"/>
      <c r="Z1028" s="125"/>
      <c r="AA1028" s="63"/>
      <c r="AB1028" s="64"/>
      <c r="AC1028" s="63"/>
      <c r="AD1028" s="63"/>
      <c r="AE1028" s="63"/>
      <c r="AF1028" s="63"/>
      <c r="AG1028" s="63"/>
      <c r="AH1028" s="63"/>
      <c r="AI1028" s="63"/>
      <c r="AJ1028" s="63"/>
      <c r="AK1028" s="63"/>
      <c r="AL1028" s="63"/>
      <c r="AM1028" s="63"/>
      <c r="AN1028" s="63"/>
      <c r="AO1028" s="64"/>
      <c r="AP1028" s="64"/>
      <c r="AQ1028" s="64"/>
      <c r="AR1028" s="64"/>
      <c r="AS1028" s="64"/>
      <c r="AT1028" s="63"/>
      <c r="AU1028" s="63"/>
      <c r="AV1028" s="63"/>
      <c r="AW1028" s="63"/>
      <c r="AX1028" s="65"/>
      <c r="AY1028" s="65"/>
      <c r="AZ1028" s="66"/>
      <c r="BA1028" s="66"/>
      <c r="BB1028" s="66"/>
      <c r="BC1028" s="66"/>
      <c r="BD1028" s="65"/>
      <c r="BE1028" s="65"/>
      <c r="BF1028" s="65"/>
      <c r="BG1028" s="65"/>
      <c r="BH1028" s="65"/>
      <c r="BI1028" s="65"/>
      <c r="BJ1028" s="65"/>
      <c r="BK1028" s="65"/>
      <c r="BL1028" s="65"/>
      <c r="BM1028" s="65"/>
      <c r="BN1028" s="65"/>
      <c r="BO1028" s="65"/>
      <c r="BP1028" s="65"/>
      <c r="BQ1028" s="65"/>
      <c r="BR1028" s="65"/>
      <c r="BS1028" s="65"/>
      <c r="BT1028" s="65"/>
      <c r="BU1028" s="65"/>
      <c r="BV1028" s="65"/>
      <c r="BW1028" s="65"/>
      <c r="BX1028" s="65"/>
      <c r="BY1028" s="65"/>
      <c r="BZ1028" s="65"/>
      <c r="CA1028" s="65"/>
      <c r="CB1028" s="65"/>
      <c r="CC1028" s="65"/>
      <c r="CD1028" s="65"/>
      <c r="CE1028" s="65"/>
      <c r="CF1028" s="65"/>
      <c r="CG1028" s="65"/>
      <c r="CH1028" s="65"/>
      <c r="CI1028" s="65"/>
      <c r="CJ1028" s="65"/>
      <c r="CK1028" s="65"/>
      <c r="CL1028" s="65"/>
      <c r="CM1028" s="65"/>
      <c r="CN1028" s="65"/>
      <c r="CO1028" s="65"/>
      <c r="CP1028" s="65"/>
      <c r="CQ1028" s="65"/>
      <c r="CR1028" s="65"/>
      <c r="CS1028" s="65"/>
      <c r="CT1028" s="65"/>
      <c r="CU1028" s="65"/>
      <c r="CV1028" s="65"/>
      <c r="CW1028" s="65"/>
      <c r="CX1028" s="65"/>
      <c r="CY1028" s="65"/>
      <c r="CZ1028" s="65"/>
      <c r="DA1028" s="65"/>
      <c r="DB1028" s="65"/>
      <c r="DC1028" s="65"/>
      <c r="DD1028" s="65"/>
      <c r="DE1028" s="65"/>
      <c r="DF1028" s="65"/>
      <c r="DG1028" s="65"/>
      <c r="DH1028" s="65"/>
      <c r="DI1028" s="65"/>
      <c r="DJ1028" s="65"/>
      <c r="DK1028" s="65"/>
      <c r="DL1028" s="65"/>
      <c r="DM1028" s="65"/>
      <c r="DN1028" s="65"/>
      <c r="DO1028" s="65"/>
      <c r="DP1028" s="65"/>
      <c r="DQ1028" s="65"/>
    </row>
    <row r="1029" spans="1:121" s="59" customFormat="1" x14ac:dyDescent="0.2">
      <c r="A1029" s="70"/>
      <c r="B1029" s="70"/>
      <c r="C1029" s="70"/>
      <c r="D1029" s="70"/>
      <c r="E1029" s="70"/>
      <c r="F1029" s="70"/>
      <c r="U1029" s="125"/>
      <c r="V1029" s="125"/>
      <c r="W1029" s="125"/>
      <c r="X1029" s="125"/>
      <c r="Y1029" s="125"/>
      <c r="Z1029" s="125"/>
      <c r="AA1029" s="63"/>
      <c r="AB1029" s="64"/>
      <c r="AC1029" s="63"/>
      <c r="AD1029" s="63"/>
      <c r="AE1029" s="63"/>
      <c r="AF1029" s="63"/>
      <c r="AG1029" s="63"/>
      <c r="AH1029" s="63"/>
      <c r="AI1029" s="63"/>
      <c r="AJ1029" s="63"/>
      <c r="AK1029" s="63"/>
      <c r="AL1029" s="63"/>
      <c r="AM1029" s="63"/>
      <c r="AN1029" s="63"/>
      <c r="AO1029" s="64"/>
      <c r="AP1029" s="64"/>
      <c r="AQ1029" s="64"/>
      <c r="AR1029" s="64"/>
      <c r="AS1029" s="64"/>
      <c r="AT1029" s="63"/>
      <c r="AU1029" s="63"/>
      <c r="AV1029" s="63"/>
      <c r="AW1029" s="63"/>
      <c r="AX1029" s="65"/>
      <c r="AY1029" s="65"/>
      <c r="AZ1029" s="66"/>
      <c r="BA1029" s="66"/>
      <c r="BB1029" s="66"/>
      <c r="BC1029" s="66"/>
      <c r="BD1029" s="65"/>
      <c r="BE1029" s="65"/>
      <c r="BF1029" s="65"/>
      <c r="BG1029" s="65"/>
      <c r="BH1029" s="65"/>
      <c r="BI1029" s="65"/>
      <c r="BJ1029" s="65"/>
      <c r="BK1029" s="65"/>
      <c r="BL1029" s="65"/>
      <c r="BM1029" s="65"/>
      <c r="BN1029" s="65"/>
      <c r="BO1029" s="65"/>
      <c r="BP1029" s="65"/>
      <c r="BQ1029" s="65"/>
      <c r="BR1029" s="65"/>
      <c r="BS1029" s="65"/>
      <c r="BT1029" s="65"/>
      <c r="BU1029" s="65"/>
      <c r="BV1029" s="65"/>
      <c r="BW1029" s="65"/>
      <c r="BX1029" s="65"/>
      <c r="BY1029" s="65"/>
      <c r="BZ1029" s="65"/>
      <c r="CA1029" s="65"/>
      <c r="CB1029" s="65"/>
      <c r="CC1029" s="65"/>
      <c r="CD1029" s="65"/>
      <c r="CE1029" s="65"/>
      <c r="CF1029" s="65"/>
      <c r="CG1029" s="65"/>
      <c r="CH1029" s="65"/>
      <c r="CI1029" s="65"/>
      <c r="CJ1029" s="65"/>
      <c r="CK1029" s="65"/>
      <c r="CL1029" s="65"/>
      <c r="CM1029" s="65"/>
      <c r="CN1029" s="65"/>
      <c r="CO1029" s="65"/>
      <c r="CP1029" s="65"/>
      <c r="CQ1029" s="65"/>
      <c r="CR1029" s="65"/>
      <c r="CS1029" s="65"/>
      <c r="CT1029" s="65"/>
      <c r="CU1029" s="65"/>
      <c r="CV1029" s="65"/>
      <c r="CW1029" s="65"/>
      <c r="CX1029" s="65"/>
      <c r="CY1029" s="65"/>
      <c r="CZ1029" s="65"/>
      <c r="DA1029" s="65"/>
      <c r="DB1029" s="65"/>
      <c r="DC1029" s="65"/>
      <c r="DD1029" s="65"/>
      <c r="DE1029" s="65"/>
      <c r="DF1029" s="65"/>
      <c r="DG1029" s="65"/>
      <c r="DH1029" s="65"/>
      <c r="DI1029" s="65"/>
      <c r="DJ1029" s="65"/>
      <c r="DK1029" s="65"/>
      <c r="DL1029" s="65"/>
      <c r="DM1029" s="65"/>
      <c r="DN1029" s="65"/>
      <c r="DO1029" s="65"/>
      <c r="DP1029" s="65"/>
      <c r="DQ1029" s="65"/>
    </row>
  </sheetData>
  <sheetProtection sheet="1" objects="1" scenarios="1"/>
  <mergeCells count="21">
    <mergeCell ref="O27:P27"/>
    <mergeCell ref="Q27:S28"/>
    <mergeCell ref="O28:P28"/>
    <mergeCell ref="G30:G35"/>
    <mergeCell ref="G36:G41"/>
    <mergeCell ref="G18:G23"/>
    <mergeCell ref="M18:R19"/>
    <mergeCell ref="O21:Q21"/>
    <mergeCell ref="N22:P23"/>
    <mergeCell ref="Q22:S23"/>
    <mergeCell ref="G24:G29"/>
    <mergeCell ref="O24:P24"/>
    <mergeCell ref="Q24:S26"/>
    <mergeCell ref="O25:P25"/>
    <mergeCell ref="O26:P26"/>
    <mergeCell ref="V1:W1"/>
    <mergeCell ref="C2:R2"/>
    <mergeCell ref="V3:W4"/>
    <mergeCell ref="X3:X5"/>
    <mergeCell ref="Y3:Z4"/>
    <mergeCell ref="G12:G17"/>
  </mergeCells>
  <conditionalFormatting sqref="M12">
    <cfRule type="expression" dxfId="0" priority="1" stopIfTrue="1">
      <formula>$C$9=0</formula>
    </cfRule>
  </conditionalFormatting>
  <hyperlinks>
    <hyperlink ref="C4" location="Начало!A1" display="Начало"/>
    <hyperlink ref="C5" location="Data!A1" display="Данни"/>
  </hyperlinks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Начало</vt:lpstr>
      <vt:lpstr>Data</vt:lpstr>
      <vt:lpstr>Вариационен анализ</vt:lpstr>
      <vt:lpstr>t-зависими извадки</vt:lpstr>
      <vt:lpstr>t-независими извадки</vt:lpstr>
      <vt:lpstr>Обикновена линейна корелация</vt:lpstr>
    </vt:vector>
  </TitlesOfParts>
  <Company>Exported Data, created by SPSS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Valia Gigova</cp:lastModifiedBy>
  <dcterms:created xsi:type="dcterms:W3CDTF">2007-02-23T14:58:14Z</dcterms:created>
  <dcterms:modified xsi:type="dcterms:W3CDTF">2018-05-09T15:15:33Z</dcterms:modified>
</cp:coreProperties>
</file>